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F">#REF!</definedName>
    <definedName name="__123Graph_A" hidden="1">'[8]Brand margin'!#REF!</definedName>
    <definedName name="_Order1" hidden="1">255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TESTDEB">#REF!</definedName>
    <definedName name="APRDEB">#REF!</definedName>
    <definedName name="asd">#REF!</definedName>
    <definedName name="AUGDEB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b.xls">#REF!</definedName>
    <definedName name="DECDEB">#REF!</definedName>
    <definedName name="DETAIL1">#REF!</definedName>
    <definedName name="DETAIL2">#REF!</definedName>
    <definedName name="DETAIL4">#REF!</definedName>
    <definedName name="DETAIL5">#REF!</definedName>
    <definedName name="details">'[8]Brand margin'!#REF!</definedName>
    <definedName name="DF_cost">'[8]Brand margin'!$A$132:$Q$320</definedName>
    <definedName name="DF_pl">'[8]Brand margin'!$A$2:$Q$131</definedName>
    <definedName name="dfg">#REF!</definedName>
    <definedName name="DFREE_ACTEST">#REF!</definedName>
    <definedName name="DFREE_APR">#REF!</definedName>
    <definedName name="DFREE_AUG">#REF!</definedName>
    <definedName name="DFREE_DEC">#REF!</definedName>
    <definedName name="DFREE_FEB">#REF!</definedName>
    <definedName name="DFREE_JAN">#REF!</definedName>
    <definedName name="DFREE_JUL">#REF!</definedName>
    <definedName name="DFREE_JUN">#REF!</definedName>
    <definedName name="DFREE_MAC">#REF!</definedName>
    <definedName name="DFREE_MAY">#REF!</definedName>
    <definedName name="DFREE_NOV">#REF!</definedName>
    <definedName name="DFREE_OCT">#REF!</definedName>
    <definedName name="DFREE_SEP">#REF!</definedName>
    <definedName name="DFREE_YR2">#REF!</definedName>
    <definedName name="DFREE_YR3">#REF!</definedName>
    <definedName name="dsfg">#REF!</definedName>
    <definedName name="ersgt">#REF!</definedName>
    <definedName name="ert">#REF!</definedName>
    <definedName name="fds">#REF!</definedName>
    <definedName name="FEBDEB">#REF!</definedName>
    <definedName name="fgh">#REF!</definedName>
    <definedName name="g">#REF!</definedName>
    <definedName name="gfh">#REF!</definedName>
    <definedName name="ghj">#REF!</definedName>
    <definedName name="JANDEB">#REF!</definedName>
    <definedName name="JULDEB">#REF!</definedName>
    <definedName name="JUNDEB">#REF!</definedName>
    <definedName name="LOANS">'[3]bs12+0'!#REF!</definedName>
    <definedName name="MACDEB">#REF!</definedName>
    <definedName name="Macro1">'[8]Brand margin'!$A$2</definedName>
    <definedName name="MAYDEB">#REF!</definedName>
    <definedName name="MGTBS">#REF!</definedName>
    <definedName name="MTH11">#REF!</definedName>
    <definedName name="MTH12">#REF!</definedName>
    <definedName name="NFA">#REF!</definedName>
    <definedName name="NOVDEB">#REF!</definedName>
    <definedName name="npbtprev">'[2]Variance'!#REF!</definedName>
    <definedName name="OCTDEB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1">'BS'!$A$1:$D$58</definedName>
    <definedName name="_xlnm.Print_Area" localSheetId="3">'CF'!$A$1:$C$46</definedName>
    <definedName name="_xlnm.Print_Area" localSheetId="2">'Equity'!$A$1:$F$45</definedName>
    <definedName name="Range">#REF!</definedName>
    <definedName name="RECORDER">'[8]Brand margin'!$A:$A</definedName>
    <definedName name="SAVEMENU">#REF!</definedName>
    <definedName name="sd">#REF!</definedName>
    <definedName name="SEPDEB">#REF!</definedName>
    <definedName name="STK_ACTEST">#REF!</definedName>
    <definedName name="STK_APR">#REF!</definedName>
    <definedName name="STK_AUG">#REF!</definedName>
    <definedName name="STK_DEC">#REF!</definedName>
    <definedName name="STK_FEB">#REF!</definedName>
    <definedName name="STK_JAN">#REF!</definedName>
    <definedName name="STK_JUL">#REF!</definedName>
    <definedName name="STK_JUN">#REF!</definedName>
    <definedName name="STK_MAC">#REF!</definedName>
    <definedName name="STK_MAY">#REF!</definedName>
    <definedName name="STK_NOV">#REF!</definedName>
    <definedName name="STK_OCT">#REF!</definedName>
    <definedName name="STK_SEP">#REF!</definedName>
    <definedName name="STK_YR2">#REF!</definedName>
    <definedName name="STK_YR3">#REF!</definedName>
    <definedName name="SUBS">#REF!</definedName>
    <definedName name="sx">#REF!</definedName>
    <definedName name="UKREPORT">'[4]UK'!$B$5:$J$46</definedName>
    <definedName name="wer">#REF!</definedName>
    <definedName name="xcv">#REF!</definedName>
    <definedName name="YR2DEB">#REF!</definedName>
    <definedName name="YR3DEB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<sst xmlns="http://schemas.openxmlformats.org/spreadsheetml/2006/main" count="162" uniqueCount="123">
  <si>
    <t>BRITISH AMERICAN TOBACCO ( MALAYSIA ) BERHAD</t>
  </si>
  <si>
    <t>RM'000</t>
  </si>
  <si>
    <t>As at</t>
  </si>
  <si>
    <t>(Company No : 4372-M)</t>
  </si>
  <si>
    <t>Revenue</t>
  </si>
  <si>
    <t xml:space="preserve">  Proposed Dividend</t>
  </si>
  <si>
    <t xml:space="preserve">  Inventories</t>
  </si>
  <si>
    <t>31.12.2001</t>
  </si>
  <si>
    <t>CONDENSED CONSOLIDATED CASH FLOW STATEMENT</t>
  </si>
  <si>
    <t>ended</t>
  </si>
  <si>
    <t>Cash receipts from customers</t>
  </si>
  <si>
    <t>Cash paid to suppliers and employees</t>
  </si>
  <si>
    <t>Cash from operations</t>
  </si>
  <si>
    <t>Income taxes paid</t>
  </si>
  <si>
    <t>Net cash flow from operating activities</t>
  </si>
  <si>
    <t>Operating activities</t>
  </si>
  <si>
    <t>Investing activities</t>
  </si>
  <si>
    <t>Purchase of short term investments</t>
  </si>
  <si>
    <t>Refund of capital from unquoted investments</t>
  </si>
  <si>
    <t>Net cash flow from investing activities</t>
  </si>
  <si>
    <t>Financing activities</t>
  </si>
  <si>
    <t>Dividends paid to shareholders</t>
  </si>
  <si>
    <t>Interest paid</t>
  </si>
  <si>
    <t>Net cash flow from financing activities</t>
  </si>
  <si>
    <t>Cash and cash equivalent as at 1 January</t>
  </si>
  <si>
    <t>CONDENSED CONSOLIDATED STATEMENT OF CHANGES IN EQUITY</t>
  </si>
  <si>
    <t xml:space="preserve">Nominal </t>
  </si>
  <si>
    <t>value</t>
  </si>
  <si>
    <t>reserves</t>
  </si>
  <si>
    <t>Distributable</t>
  </si>
  <si>
    <t>earnings</t>
  </si>
  <si>
    <t>Total</t>
  </si>
  <si>
    <t>At 1 January 2002</t>
  </si>
  <si>
    <t>Net profit for the financial period</t>
  </si>
  <si>
    <t>At 1 January 2001</t>
  </si>
  <si>
    <t>Operating expenses</t>
  </si>
  <si>
    <t>Other operating income</t>
  </si>
  <si>
    <t>Profit from operations</t>
  </si>
  <si>
    <t>Finance cost</t>
  </si>
  <si>
    <t>Taxation</t>
  </si>
  <si>
    <t>Earnings per share - basic (sen)</t>
  </si>
  <si>
    <t>'000</t>
  </si>
  <si>
    <t>Number</t>
  </si>
  <si>
    <t>of shares</t>
  </si>
  <si>
    <t>Earnings per share - diluted (sen)</t>
  </si>
  <si>
    <t>CONDENSED CONSOLIDATED BALANCE SHEET</t>
  </si>
  <si>
    <t>CONDENSED CONSOLIDATED INCOME STATEMENTS</t>
  </si>
  <si>
    <t xml:space="preserve">          3 months ended</t>
  </si>
  <si>
    <t>Property, plant and equipment</t>
  </si>
  <si>
    <t xml:space="preserve">  Receivables</t>
  </si>
  <si>
    <t xml:space="preserve">  Short term investments</t>
  </si>
  <si>
    <t xml:space="preserve">  Deposits, cash and bank balances</t>
  </si>
  <si>
    <t xml:space="preserve">  Provisions</t>
  </si>
  <si>
    <t xml:space="preserve">  Current tax liabilities</t>
  </si>
  <si>
    <t xml:space="preserve">Net current assets </t>
  </si>
  <si>
    <t>Capital and reserves</t>
  </si>
  <si>
    <t xml:space="preserve">  Share capital</t>
  </si>
  <si>
    <t xml:space="preserve">  Capital reserves</t>
  </si>
  <si>
    <t xml:space="preserve">  Retained earnings</t>
  </si>
  <si>
    <t>Shareholders' funds</t>
  </si>
  <si>
    <t>Non-current liabilities</t>
  </si>
  <si>
    <t xml:space="preserve">  Borrowings (interest bearing)</t>
  </si>
  <si>
    <t>Proceeds from maturity of short term investments</t>
  </si>
  <si>
    <t>Interest received</t>
  </si>
  <si>
    <t>Dividends received from an associated company</t>
  </si>
  <si>
    <t>Dividends received from subsidiaries</t>
  </si>
  <si>
    <t xml:space="preserve">     - Final</t>
  </si>
  <si>
    <t xml:space="preserve">     - Interim</t>
  </si>
  <si>
    <t xml:space="preserve">   - additions</t>
  </si>
  <si>
    <t xml:space="preserve">   - disposals</t>
  </si>
  <si>
    <t>Note</t>
  </si>
  <si>
    <t xml:space="preserve">  ended 31 December 2001</t>
  </si>
  <si>
    <t>Dividends paid for financial year</t>
  </si>
  <si>
    <t xml:space="preserve">  ended 31 December 2000</t>
  </si>
  <si>
    <t>Issued and fully paid</t>
  </si>
  <si>
    <t>ordinary shares of</t>
  </si>
  <si>
    <t>50 sen each</t>
  </si>
  <si>
    <t>Non-</t>
  </si>
  <si>
    <t>distributable</t>
  </si>
  <si>
    <t>Capital</t>
  </si>
  <si>
    <t>Retained</t>
  </si>
  <si>
    <t xml:space="preserve">The Condensed Consolidated Cash Flow Statement should be read in conjunction with the </t>
  </si>
  <si>
    <t>Annual Audited Financial Statements of the Group for the year ended 31 December 2001.</t>
  </si>
  <si>
    <t>The Condensed Consolidated Balance Sheet should be read in conjunction with the</t>
  </si>
  <si>
    <t xml:space="preserve">The Condensed Consolidated Statement of Changes in Equity should be read in conjunction with the </t>
  </si>
  <si>
    <t>Current assets</t>
  </si>
  <si>
    <t>Current liabilities</t>
  </si>
  <si>
    <t>Non-current assets</t>
  </si>
  <si>
    <t xml:space="preserve">  Property, plant and equipment</t>
  </si>
  <si>
    <t xml:space="preserve">  Trademarks</t>
  </si>
  <si>
    <t xml:space="preserve">  Goodwill on consolidation</t>
  </si>
  <si>
    <t xml:space="preserve">  Associated company</t>
  </si>
  <si>
    <t xml:space="preserve">Share of results of </t>
  </si>
  <si>
    <t xml:space="preserve"> an associated company</t>
  </si>
  <si>
    <t>Profit from ordinary activities</t>
  </si>
  <si>
    <t xml:space="preserve"> before taxation</t>
  </si>
  <si>
    <t>Net Tangible Assets per share (RM)</t>
  </si>
  <si>
    <t>Cost of Sales</t>
  </si>
  <si>
    <t>Gross Profit</t>
  </si>
  <si>
    <t xml:space="preserve"> Annual Audited Financial Statements of the Group for the year ended 31 December 2001.</t>
  </si>
  <si>
    <t>The Condensed Consolidated Income Statements should be read in conjunction with the</t>
  </si>
  <si>
    <t xml:space="preserve">  Payables</t>
  </si>
  <si>
    <t>Net dividends per share (sen)</t>
  </si>
  <si>
    <t xml:space="preserve">     - Proposed final</t>
  </si>
  <si>
    <t>For the periods ended 31 December 2002</t>
  </si>
  <si>
    <t>31.12.2002</t>
  </si>
  <si>
    <t>As at 31 December 2002</t>
  </si>
  <si>
    <t xml:space="preserve">  ended 31 December 2002</t>
  </si>
  <si>
    <t>At 31 December 2002</t>
  </si>
  <si>
    <t>Net profit for the financial year</t>
  </si>
  <si>
    <t>At 31 December 2001</t>
  </si>
  <si>
    <t xml:space="preserve">     - Special</t>
  </si>
  <si>
    <t xml:space="preserve">  Deferred tax assets</t>
  </si>
  <si>
    <t xml:space="preserve">  Deferred tax liabilities</t>
  </si>
  <si>
    <t xml:space="preserve">          Financial year ended</t>
  </si>
  <si>
    <t xml:space="preserve">  Unquoted investment, at cost</t>
  </si>
  <si>
    <t>For the financial year ended 31 December 2002</t>
  </si>
  <si>
    <t>Increase/(Decrease) in cash and cash equivalents</t>
  </si>
  <si>
    <t>Cash and cash equivalent as at 31 December</t>
  </si>
  <si>
    <t xml:space="preserve">  Tax recoverable</t>
  </si>
  <si>
    <t>Financial year</t>
  </si>
  <si>
    <t xml:space="preserve">Deferred tax on revalued land </t>
  </si>
  <si>
    <t xml:space="preserve">  and buildings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</si>
</sst>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  <numFmt numFmtId="167" formatCode="_(* #,##0.000_);_(* \(#,##0.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left"/>
    </xf>
    <xf numFmtId="164" fontId="0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0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64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2" borderId="0" xfId="15" applyNumberFormat="1" applyFill="1" applyBorder="1" applyAlignment="1">
      <alignment/>
    </xf>
    <xf numFmtId="0" fontId="0" fillId="2" borderId="0" xfId="0" applyFont="1" applyFill="1" applyAlignment="1">
      <alignment horizontal="left"/>
    </xf>
    <xf numFmtId="164" fontId="2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0" fillId="2" borderId="0" xfId="15" applyNumberFormat="1" applyFill="1" applyBorder="1" applyAlignment="1">
      <alignment horizontal="right"/>
    </xf>
    <xf numFmtId="43" fontId="0" fillId="2" borderId="0" xfId="15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4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left"/>
    </xf>
    <xf numFmtId="164" fontId="0" fillId="2" borderId="3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left"/>
    </xf>
    <xf numFmtId="164" fontId="0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/>
    </xf>
    <xf numFmtId="164" fontId="0" fillId="2" borderId="0" xfId="15" applyNumberFormat="1" applyFill="1" applyBorder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Alignment="1">
      <alignment horizontal="left"/>
    </xf>
    <xf numFmtId="164" fontId="0" fillId="2" borderId="0" xfId="15" applyNumberFormat="1" applyFont="1" applyFill="1" applyAlignment="1" quotePrefix="1">
      <alignment horizontal="left"/>
    </xf>
    <xf numFmtId="164" fontId="5" fillId="2" borderId="0" xfId="15" applyNumberFormat="1" applyFont="1" applyFill="1" applyAlignment="1">
      <alignment/>
    </xf>
    <xf numFmtId="165" fontId="0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 horizontal="right"/>
    </xf>
    <xf numFmtId="164" fontId="1" fillId="2" borderId="0" xfId="15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64" fontId="0" fillId="2" borderId="5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 quotePrefix="1">
      <alignment horizontal="center"/>
    </xf>
    <xf numFmtId="43" fontId="0" fillId="2" borderId="0" xfId="15" applyNumberFormat="1" applyFont="1" applyFill="1" applyAlignment="1">
      <alignment/>
    </xf>
    <xf numFmtId="43" fontId="0" fillId="2" borderId="1" xfId="15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Intercobalanc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Hqfchelp%20(BM01FI11)\Bat(M)%20-%201999-2000\2002%20(BM01FI11-08)\12-02\mgt%20rpt\Hyp%20bs%20-%20Dec%2002%20(MOPE12+0)%20version%202%20-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\KL\KL\Yr2000\Mope\12-00\Mgmt%20Report\MKTG%20FIN(1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_KL\KL\Yr2002\KLSE\Q4\V1BATM%20P&amp;L%20(new%20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s-BS"/>
      <sheetName val="BS"/>
      <sheetName val="BS workings"/>
      <sheetName val="klse"/>
      <sheetName val="MOPE ASSUMPTIONS"/>
      <sheetName val="Sheet1"/>
      <sheetName val="CF"/>
      <sheetName val="CF-direct-company"/>
      <sheetName val="CF-direct-group"/>
      <sheetName val="WCM"/>
      <sheetName val="BS-MR"/>
      <sheetName val="CF-MR"/>
      <sheetName val="BS (C)"/>
      <sheetName val="CF (C)"/>
      <sheetName val="BS-Hyp"/>
      <sheetName val="BS-Hyp(Mth)"/>
      <sheetName val="CF-Hyp"/>
      <sheetName val="CF-Hyp (Mth)"/>
      <sheetName val="Dec2001"/>
      <sheetName val="Def tax-UK"/>
      <sheetName val="FG"/>
      <sheetName val="Oth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orkings-P&amp;L"/>
      <sheetName val="recon-to Hyperion"/>
      <sheetName val="2002"/>
      <sheetName val="2001"/>
      <sheetName val="P&amp;L1"/>
      <sheetName val="P&amp;L(Formatted)"/>
      <sheetName val="2002(Formatte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34">
      <selection activeCell="E44" sqref="E44"/>
    </sheetView>
  </sheetViews>
  <sheetFormatPr defaultColWidth="9.140625" defaultRowHeight="12.75"/>
  <cols>
    <col min="1" max="1" width="27.8515625" style="1" customWidth="1"/>
    <col min="2" max="2" width="5.7109375" style="1" customWidth="1"/>
    <col min="3" max="6" width="13.7109375" style="1" customWidth="1"/>
    <col min="7" max="7" width="3.28125" style="1" customWidth="1"/>
    <col min="8" max="16384" width="9.140625" style="1" customWidth="1"/>
  </cols>
  <sheetData>
    <row r="1" spans="1:6" ht="12.75">
      <c r="A1" s="8"/>
      <c r="B1" s="70"/>
      <c r="C1" s="8"/>
      <c r="D1" s="8"/>
      <c r="E1" s="8"/>
      <c r="F1" s="8"/>
    </row>
    <row r="2" spans="1:6" ht="12.75">
      <c r="A2" s="77" t="s">
        <v>0</v>
      </c>
      <c r="B2" s="77"/>
      <c r="C2" s="77"/>
      <c r="D2" s="77"/>
      <c r="E2" s="77"/>
      <c r="F2" s="77"/>
    </row>
    <row r="3" spans="1:7" ht="12.75">
      <c r="A3" s="78" t="s">
        <v>3</v>
      </c>
      <c r="B3" s="78"/>
      <c r="C3" s="78"/>
      <c r="D3" s="78"/>
      <c r="E3" s="78"/>
      <c r="F3" s="78"/>
      <c r="G3" s="4"/>
    </row>
    <row r="4" spans="1:7" ht="12.75">
      <c r="A4" s="66"/>
      <c r="B4" s="66"/>
      <c r="C4" s="66"/>
      <c r="D4" s="66"/>
      <c r="E4" s="66"/>
      <c r="F4" s="66"/>
      <c r="G4" s="4"/>
    </row>
    <row r="5" spans="1:7" ht="15.75">
      <c r="A5" s="79" t="s">
        <v>46</v>
      </c>
      <c r="B5" s="79"/>
      <c r="C5" s="79"/>
      <c r="D5" s="79"/>
      <c r="E5" s="79"/>
      <c r="F5" s="79"/>
      <c r="G5" s="4"/>
    </row>
    <row r="6" spans="1:7" ht="12.75">
      <c r="A6" s="80" t="s">
        <v>104</v>
      </c>
      <c r="B6" s="80"/>
      <c r="C6" s="80"/>
      <c r="D6" s="80"/>
      <c r="E6" s="80"/>
      <c r="F6" s="80"/>
      <c r="G6" s="4"/>
    </row>
    <row r="7" spans="1:7" ht="12.75">
      <c r="A7" s="69"/>
      <c r="B7" s="69"/>
      <c r="C7" s="69"/>
      <c r="D7" s="69"/>
      <c r="E7" s="69"/>
      <c r="F7" s="69"/>
      <c r="G7" s="4"/>
    </row>
    <row r="8" spans="1:7" ht="12.75">
      <c r="A8" s="11"/>
      <c r="B8" s="11"/>
      <c r="C8" s="76" t="s">
        <v>47</v>
      </c>
      <c r="D8" s="77"/>
      <c r="E8" s="76" t="s">
        <v>114</v>
      </c>
      <c r="F8" s="77"/>
      <c r="G8" s="13"/>
    </row>
    <row r="9" spans="1:7" ht="12.75">
      <c r="A9" s="11"/>
      <c r="B9" s="11" t="s">
        <v>70</v>
      </c>
      <c r="C9" s="16" t="s">
        <v>105</v>
      </c>
      <c r="D9" s="16" t="s">
        <v>7</v>
      </c>
      <c r="E9" s="16" t="s">
        <v>105</v>
      </c>
      <c r="F9" s="16" t="s">
        <v>7</v>
      </c>
      <c r="G9" s="13"/>
    </row>
    <row r="10" spans="1:7" ht="12.75">
      <c r="A10" s="11"/>
      <c r="B10" s="11"/>
      <c r="C10" s="11"/>
      <c r="D10" s="11"/>
      <c r="E10" s="11"/>
      <c r="F10" s="11"/>
      <c r="G10" s="13"/>
    </row>
    <row r="11" spans="1:7" ht="12.75">
      <c r="A11" s="11"/>
      <c r="B11" s="11"/>
      <c r="C11" s="12" t="s">
        <v>1</v>
      </c>
      <c r="D11" s="12" t="s">
        <v>1</v>
      </c>
      <c r="E11" s="12" t="s">
        <v>1</v>
      </c>
      <c r="F11" s="12" t="s">
        <v>1</v>
      </c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31" t="s">
        <v>4</v>
      </c>
      <c r="B13" s="70"/>
      <c r="C13" s="55">
        <v>632209</v>
      </c>
      <c r="D13" s="55">
        <v>723721</v>
      </c>
      <c r="E13" s="41">
        <v>3072952</v>
      </c>
      <c r="F13" s="55">
        <v>3010370</v>
      </c>
      <c r="G13" s="29"/>
    </row>
    <row r="14" spans="1:7" ht="12.75">
      <c r="A14" s="31"/>
      <c r="B14" s="70"/>
      <c r="C14" s="54"/>
      <c r="D14" s="54"/>
      <c r="E14" s="36"/>
      <c r="F14" s="54"/>
      <c r="G14" s="29"/>
    </row>
    <row r="15" spans="1:7" ht="12.75">
      <c r="A15" s="31" t="s">
        <v>97</v>
      </c>
      <c r="B15" s="70"/>
      <c r="C15" s="46">
        <v>-307769</v>
      </c>
      <c r="D15" s="46">
        <v>-391006.33608000004</v>
      </c>
      <c r="E15" s="64">
        <v>-1708487.82187</v>
      </c>
      <c r="F15" s="46">
        <v>-1726842</v>
      </c>
      <c r="G15" s="40"/>
    </row>
    <row r="16" spans="1:7" ht="12.75">
      <c r="A16" s="31"/>
      <c r="B16" s="70"/>
      <c r="C16" s="23"/>
      <c r="D16" s="23"/>
      <c r="E16" s="41"/>
      <c r="F16" s="23"/>
      <c r="G16" s="40"/>
    </row>
    <row r="17" spans="1:7" ht="12.75">
      <c r="A17" s="45" t="s">
        <v>98</v>
      </c>
      <c r="B17" s="71"/>
      <c r="C17" s="23">
        <f>SUM(C13:C15)</f>
        <v>324440</v>
      </c>
      <c r="D17" s="23">
        <f>SUM(D13:D15)</f>
        <v>332714.66391999996</v>
      </c>
      <c r="E17" s="23">
        <f>SUM(E13:E15)</f>
        <v>1364464.17813</v>
      </c>
      <c r="F17" s="23">
        <f>SUM(F13:F15)</f>
        <v>1283528</v>
      </c>
      <c r="G17" s="40"/>
    </row>
    <row r="18" spans="1:7" ht="12.75">
      <c r="A18" s="45"/>
      <c r="B18" s="71"/>
      <c r="C18" s="23"/>
      <c r="D18" s="23"/>
      <c r="E18" s="23"/>
      <c r="F18" s="23"/>
      <c r="G18" s="40"/>
    </row>
    <row r="19" spans="1:7" ht="12.75">
      <c r="A19" s="31" t="s">
        <v>36</v>
      </c>
      <c r="B19" s="71"/>
      <c r="C19" s="23">
        <v>17919</v>
      </c>
      <c r="D19" s="23">
        <v>18591</v>
      </c>
      <c r="E19" s="23">
        <v>68769</v>
      </c>
      <c r="F19" s="23">
        <v>73834</v>
      </c>
      <c r="G19" s="40"/>
    </row>
    <row r="20" spans="1:7" ht="12.75">
      <c r="A20" s="45"/>
      <c r="B20" s="71"/>
      <c r="C20" s="23"/>
      <c r="D20" s="23"/>
      <c r="E20" s="23"/>
      <c r="F20" s="23"/>
      <c r="G20" s="40"/>
    </row>
    <row r="21" spans="1:7" ht="12.75">
      <c r="A21" s="45" t="s">
        <v>35</v>
      </c>
      <c r="B21" s="71"/>
      <c r="C21" s="46">
        <v>-116457</v>
      </c>
      <c r="D21" s="46">
        <v>-135502.66392</v>
      </c>
      <c r="E21" s="64">
        <v>-458636</v>
      </c>
      <c r="F21" s="46">
        <v>-463612</v>
      </c>
      <c r="G21" s="40"/>
    </row>
    <row r="22" spans="1:7" ht="12.75">
      <c r="A22" s="21"/>
      <c r="B22" s="69"/>
      <c r="C22" s="23"/>
      <c r="D22" s="23"/>
      <c r="E22" s="41"/>
      <c r="F22" s="23"/>
      <c r="G22" s="40"/>
    </row>
    <row r="23" spans="1:7" ht="12.75">
      <c r="A23" s="8" t="s">
        <v>37</v>
      </c>
      <c r="B23" s="70"/>
      <c r="C23" s="23">
        <f>SUM(C17:C21)</f>
        <v>225902</v>
      </c>
      <c r="D23" s="23">
        <f>SUM(D17:D21)</f>
        <v>215802.99999999997</v>
      </c>
      <c r="E23" s="23">
        <f>SUM(E17:E21)</f>
        <v>974597.1781299999</v>
      </c>
      <c r="F23" s="23">
        <f>SUM(F17:F21)</f>
        <v>893750</v>
      </c>
      <c r="G23" s="40"/>
    </row>
    <row r="24" spans="1:7" ht="12.75">
      <c r="A24" s="8"/>
      <c r="B24" s="70"/>
      <c r="C24" s="23"/>
      <c r="D24" s="23"/>
      <c r="E24" s="41"/>
      <c r="F24" s="23"/>
      <c r="G24" s="40"/>
    </row>
    <row r="25" spans="1:7" ht="12.75">
      <c r="A25" s="8" t="s">
        <v>38</v>
      </c>
      <c r="B25" s="70"/>
      <c r="C25" s="55">
        <v>-14325</v>
      </c>
      <c r="D25" s="55">
        <v>-14339</v>
      </c>
      <c r="E25" s="41">
        <v>-56850</v>
      </c>
      <c r="F25" s="55">
        <v>-56870</v>
      </c>
      <c r="G25" s="40"/>
    </row>
    <row r="26" spans="1:7" ht="12.75">
      <c r="A26" s="8"/>
      <c r="B26" s="70"/>
      <c r="C26" s="55"/>
      <c r="D26" s="55"/>
      <c r="E26" s="41"/>
      <c r="F26" s="55"/>
      <c r="G26" s="40"/>
    </row>
    <row r="27" spans="1:7" ht="12.75">
      <c r="A27" s="8" t="s">
        <v>92</v>
      </c>
      <c r="B27" s="70"/>
      <c r="C27" s="60"/>
      <c r="D27" s="60"/>
      <c r="E27" s="65"/>
      <c r="F27" s="60"/>
      <c r="G27" s="61"/>
    </row>
    <row r="28" spans="1:7" ht="12.75">
      <c r="A28" s="8" t="s">
        <v>93</v>
      </c>
      <c r="B28" s="70"/>
      <c r="C28" s="52">
        <v>548</v>
      </c>
      <c r="D28" s="52">
        <v>2440</v>
      </c>
      <c r="E28" s="64">
        <v>2591</v>
      </c>
      <c r="F28" s="52">
        <v>3422</v>
      </c>
      <c r="G28" s="40"/>
    </row>
    <row r="29" spans="1:7" ht="12.75">
      <c r="A29" s="8"/>
      <c r="B29" s="70"/>
      <c r="C29" s="40"/>
      <c r="D29" s="40"/>
      <c r="E29" s="41"/>
      <c r="F29" s="40"/>
      <c r="G29" s="40"/>
    </row>
    <row r="30" spans="1:7" ht="12.75">
      <c r="A30" s="8" t="s">
        <v>94</v>
      </c>
      <c r="B30" s="70"/>
      <c r="C30" s="40"/>
      <c r="D30" s="40"/>
      <c r="E30" s="41"/>
      <c r="F30" s="40"/>
      <c r="G30" s="40"/>
    </row>
    <row r="31" spans="1:7" ht="12.75">
      <c r="A31" s="31" t="s">
        <v>95</v>
      </c>
      <c r="B31" s="70"/>
      <c r="C31" s="23">
        <f>SUM(C23:C28)</f>
        <v>212125</v>
      </c>
      <c r="D31" s="23">
        <f>SUM(D23:D28)</f>
        <v>203903.99999999997</v>
      </c>
      <c r="E31" s="23">
        <f>SUM(E23:E28)</f>
        <v>920338.1781299999</v>
      </c>
      <c r="F31" s="23">
        <f>SUM(F23:F28)</f>
        <v>840302</v>
      </c>
      <c r="G31" s="40"/>
    </row>
    <row r="32" spans="1:7" ht="12.75">
      <c r="A32" s="31"/>
      <c r="B32" s="70"/>
      <c r="C32" s="23"/>
      <c r="D32" s="23"/>
      <c r="E32" s="41"/>
      <c r="F32" s="23"/>
      <c r="G32" s="40"/>
    </row>
    <row r="33" spans="1:7" ht="12.75">
      <c r="A33" s="31" t="s">
        <v>39</v>
      </c>
      <c r="B33" s="70">
        <v>5</v>
      </c>
      <c r="C33" s="46">
        <v>-59879.8</v>
      </c>
      <c r="D33" s="46">
        <v>-58878</v>
      </c>
      <c r="E33" s="64">
        <v>-257460.8</v>
      </c>
      <c r="F33" s="46">
        <v>-232607</v>
      </c>
      <c r="G33" s="40"/>
    </row>
    <row r="34" spans="1:7" ht="12.75">
      <c r="A34" s="31"/>
      <c r="B34" s="70"/>
      <c r="C34" s="23"/>
      <c r="D34" s="23"/>
      <c r="E34" s="41"/>
      <c r="F34" s="23"/>
      <c r="G34" s="40"/>
    </row>
    <row r="35" spans="1:7" ht="13.5" thickBot="1">
      <c r="A35" s="21" t="s">
        <v>33</v>
      </c>
      <c r="B35" s="69"/>
      <c r="C35" s="67">
        <f>SUM(C31:C33)</f>
        <v>152245.2</v>
      </c>
      <c r="D35" s="67">
        <f>SUM(D31:D33)</f>
        <v>145025.99999999997</v>
      </c>
      <c r="E35" s="67">
        <f>SUM(E31:E33)</f>
        <v>662877.3781299999</v>
      </c>
      <c r="F35" s="67">
        <f>SUM(F31:F33)</f>
        <v>607695</v>
      </c>
      <c r="G35" s="40"/>
    </row>
    <row r="36" spans="1:7" ht="13.5" thickTop="1">
      <c r="A36" s="21"/>
      <c r="B36" s="69"/>
      <c r="C36" s="23"/>
      <c r="D36" s="23"/>
      <c r="E36" s="23"/>
      <c r="F36" s="23"/>
      <c r="G36" s="40"/>
    </row>
    <row r="37" spans="1:7" ht="12.75">
      <c r="A37" s="21"/>
      <c r="B37" s="69"/>
      <c r="C37" s="23"/>
      <c r="D37" s="23"/>
      <c r="E37" s="23"/>
      <c r="F37" s="23"/>
      <c r="G37" s="40"/>
    </row>
    <row r="38" spans="1:7" ht="12.75">
      <c r="A38" s="21"/>
      <c r="B38" s="69"/>
      <c r="C38" s="40"/>
      <c r="D38" s="40"/>
      <c r="E38" s="40"/>
      <c r="F38" s="40"/>
      <c r="G38" s="40"/>
    </row>
    <row r="39" spans="1:7" ht="12.75">
      <c r="A39" s="21" t="s">
        <v>40</v>
      </c>
      <c r="B39" s="69">
        <v>23</v>
      </c>
      <c r="C39" s="59">
        <f>ROUND(C35/Equity!$B$27*100,1)</f>
        <v>53.3</v>
      </c>
      <c r="D39" s="59">
        <f>ROUND(D35/Equity!$B$27*100,1)</f>
        <v>50.8</v>
      </c>
      <c r="E39" s="59">
        <f>ROUND(E35/Equity!$B$27*100,1)</f>
        <v>232.2</v>
      </c>
      <c r="F39" s="59">
        <f>ROUND(F35/Equity!$B$27*100,1)</f>
        <v>212.8</v>
      </c>
      <c r="G39" s="40"/>
    </row>
    <row r="40" spans="1:7" ht="12.75">
      <c r="A40" s="8"/>
      <c r="B40" s="70"/>
      <c r="C40" s="63"/>
      <c r="D40" s="63"/>
      <c r="E40" s="63"/>
      <c r="F40" s="59"/>
      <c r="G40" s="40"/>
    </row>
    <row r="41" spans="1:7" ht="12.75">
      <c r="A41" s="21" t="s">
        <v>44</v>
      </c>
      <c r="B41" s="69">
        <v>23</v>
      </c>
      <c r="C41" s="59">
        <f>C39</f>
        <v>53.3</v>
      </c>
      <c r="D41" s="59">
        <f>D39</f>
        <v>50.8</v>
      </c>
      <c r="E41" s="59">
        <f>E39</f>
        <v>232.2</v>
      </c>
      <c r="F41" s="59">
        <f>F39</f>
        <v>212.8</v>
      </c>
      <c r="G41" s="40"/>
    </row>
    <row r="42" spans="1:7" ht="12.75">
      <c r="A42" s="8"/>
      <c r="B42" s="70"/>
      <c r="C42" s="62"/>
      <c r="D42" s="62"/>
      <c r="E42" s="62"/>
      <c r="F42" s="62"/>
      <c r="G42" s="40"/>
    </row>
    <row r="43" spans="1:7" ht="12.75">
      <c r="A43" s="8" t="s">
        <v>102</v>
      </c>
      <c r="B43" s="70"/>
      <c r="C43" s="62"/>
      <c r="D43" s="62"/>
      <c r="E43" s="62"/>
      <c r="F43" s="62"/>
      <c r="G43" s="40"/>
    </row>
    <row r="44" spans="1:7" ht="12.75">
      <c r="A44" s="8" t="s">
        <v>67</v>
      </c>
      <c r="B44" s="70"/>
      <c r="C44" s="62">
        <v>0</v>
      </c>
      <c r="D44" s="62">
        <v>0</v>
      </c>
      <c r="E44" s="62">
        <v>96.48</v>
      </c>
      <c r="F44" s="62">
        <v>91</v>
      </c>
      <c r="G44" s="40"/>
    </row>
    <row r="45" spans="1:7" ht="12.75">
      <c r="A45" s="21" t="s">
        <v>111</v>
      </c>
      <c r="B45" s="70"/>
      <c r="C45" s="62">
        <v>0</v>
      </c>
      <c r="D45" s="62">
        <v>0</v>
      </c>
      <c r="E45" s="62">
        <v>0</v>
      </c>
      <c r="F45" s="62">
        <v>50</v>
      </c>
      <c r="G45" s="40"/>
    </row>
    <row r="46" spans="1:7" ht="12.75">
      <c r="A46" s="21" t="s">
        <v>103</v>
      </c>
      <c r="B46" s="70"/>
      <c r="C46" s="62">
        <f>166*0.72</f>
        <v>119.52</v>
      </c>
      <c r="D46" s="62">
        <f>145*0.72</f>
        <v>104.39999999999999</v>
      </c>
      <c r="E46" s="62">
        <f>C46</f>
        <v>119.52</v>
      </c>
      <c r="F46" s="62">
        <f>D46</f>
        <v>104.39999999999999</v>
      </c>
      <c r="G46" s="40"/>
    </row>
    <row r="47" spans="1:7" ht="12.75">
      <c r="A47" s="21"/>
      <c r="B47" s="70"/>
      <c r="C47" s="74">
        <f>SUM(C44:C46)</f>
        <v>119.52</v>
      </c>
      <c r="D47" s="74">
        <f>SUM(D44:D46)</f>
        <v>104.39999999999999</v>
      </c>
      <c r="E47" s="74">
        <f>SUM(E44:E46)</f>
        <v>216</v>
      </c>
      <c r="F47" s="74">
        <f>SUM(F44:F46)</f>
        <v>245.39999999999998</v>
      </c>
      <c r="G47" s="40"/>
    </row>
    <row r="48" spans="1:7" ht="12.75">
      <c r="A48" s="8"/>
      <c r="B48" s="70"/>
      <c r="C48" s="44"/>
      <c r="D48" s="59"/>
      <c r="E48" s="59"/>
      <c r="F48" s="59"/>
      <c r="G48" s="40"/>
    </row>
    <row r="49" spans="1:7" ht="12.75">
      <c r="A49" s="8"/>
      <c r="B49" s="70"/>
      <c r="C49" s="43"/>
      <c r="D49" s="59"/>
      <c r="E49" s="59"/>
      <c r="F49" s="59"/>
      <c r="G49" s="40"/>
    </row>
    <row r="50" spans="1:7" ht="12.75">
      <c r="A50" s="48" t="s">
        <v>100</v>
      </c>
      <c r="B50" s="68"/>
      <c r="C50" s="43"/>
      <c r="D50" s="59"/>
      <c r="E50" s="59"/>
      <c r="F50" s="59"/>
      <c r="G50" s="40"/>
    </row>
    <row r="51" spans="1:7" ht="12.75">
      <c r="A51" s="48" t="s">
        <v>99</v>
      </c>
      <c r="B51" s="68"/>
      <c r="C51" s="43"/>
      <c r="D51" s="40"/>
      <c r="E51" s="40"/>
      <c r="F51" s="40"/>
      <c r="G51" s="40"/>
    </row>
  </sheetData>
  <sheetProtection password="CCBE" sheet="1" objects="1" scenarios="1"/>
  <mergeCells count="6">
    <mergeCell ref="C8:D8"/>
    <mergeCell ref="E8:F8"/>
    <mergeCell ref="A2:F2"/>
    <mergeCell ref="A3:F3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="85" zoomScaleNormal="85" workbookViewId="0" topLeftCell="A4">
      <selection activeCell="D42" sqref="D42"/>
    </sheetView>
  </sheetViews>
  <sheetFormatPr defaultColWidth="9.140625" defaultRowHeight="12.75"/>
  <cols>
    <col min="1" max="1" width="40.7109375" style="8" customWidth="1"/>
    <col min="2" max="2" width="6.7109375" style="70" customWidth="1"/>
    <col min="3" max="4" width="18.7109375" style="8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77" t="s">
        <v>0</v>
      </c>
      <c r="B2" s="77"/>
      <c r="C2" s="77"/>
      <c r="D2" s="77"/>
      <c r="E2" s="2"/>
      <c r="F2" s="2"/>
      <c r="G2" s="2"/>
      <c r="H2" s="2"/>
    </row>
    <row r="3" spans="1:9" s="4" customFormat="1" ht="12.75">
      <c r="A3" s="78" t="s">
        <v>3</v>
      </c>
      <c r="B3" s="78"/>
      <c r="C3" s="78"/>
      <c r="D3" s="78"/>
      <c r="E3" s="5"/>
      <c r="F3" s="5"/>
      <c r="G3" s="5"/>
      <c r="H3" s="5"/>
      <c r="I3" s="6"/>
    </row>
    <row r="4" spans="1:9" s="4" customFormat="1" ht="12.75">
      <c r="A4" s="66"/>
      <c r="B4" s="66"/>
      <c r="C4" s="66"/>
      <c r="D4" s="66"/>
      <c r="E4" s="5"/>
      <c r="F4" s="5"/>
      <c r="G4" s="5"/>
      <c r="H4" s="5"/>
      <c r="I4" s="6"/>
    </row>
    <row r="5" spans="1:9" s="4" customFormat="1" ht="15.75">
      <c r="A5" s="79" t="s">
        <v>45</v>
      </c>
      <c r="B5" s="79"/>
      <c r="C5" s="79"/>
      <c r="D5" s="79"/>
      <c r="E5" s="9"/>
      <c r="F5" s="9"/>
      <c r="G5" s="9"/>
      <c r="H5" s="9"/>
      <c r="I5" s="6"/>
    </row>
    <row r="6" spans="1:9" s="4" customFormat="1" ht="12.75" customHeight="1">
      <c r="A6" s="80" t="s">
        <v>106</v>
      </c>
      <c r="B6" s="80"/>
      <c r="C6" s="80"/>
      <c r="D6" s="80"/>
      <c r="E6" s="6"/>
      <c r="F6" s="6"/>
      <c r="G6" s="6"/>
      <c r="H6" s="6"/>
      <c r="I6" s="6"/>
    </row>
    <row r="7" spans="1:9" s="4" customFormat="1" ht="12.75" customHeight="1">
      <c r="A7" s="69"/>
      <c r="B7" s="69"/>
      <c r="C7" s="69"/>
      <c r="D7" s="69"/>
      <c r="E7" s="6"/>
      <c r="F7" s="6"/>
      <c r="G7" s="6"/>
      <c r="H7" s="6"/>
      <c r="I7" s="6"/>
    </row>
    <row r="8" spans="1:9" s="13" customFormat="1" ht="12.75">
      <c r="A8" s="11"/>
      <c r="B8" s="11"/>
      <c r="C8" s="12" t="s">
        <v>2</v>
      </c>
      <c r="D8" s="12" t="s">
        <v>2</v>
      </c>
      <c r="E8" s="14"/>
      <c r="F8" s="14"/>
      <c r="G8" s="14"/>
      <c r="H8" s="14"/>
      <c r="I8" s="15"/>
    </row>
    <row r="9" spans="1:9" s="13" customFormat="1" ht="12.75">
      <c r="A9" s="11"/>
      <c r="B9" s="68" t="s">
        <v>70</v>
      </c>
      <c r="C9" s="16" t="s">
        <v>105</v>
      </c>
      <c r="D9" s="16" t="s">
        <v>7</v>
      </c>
      <c r="E9" s="17"/>
      <c r="F9" s="17"/>
      <c r="G9" s="17"/>
      <c r="H9" s="17"/>
      <c r="I9" s="15"/>
    </row>
    <row r="10" spans="1:9" s="13" customFormat="1" ht="12.75">
      <c r="A10" s="11"/>
      <c r="B10" s="11"/>
      <c r="C10" s="11"/>
      <c r="D10" s="11"/>
      <c r="E10" s="18"/>
      <c r="F10" s="18"/>
      <c r="G10" s="18"/>
      <c r="H10" s="18"/>
      <c r="I10" s="15"/>
    </row>
    <row r="11" spans="1:9" s="13" customFormat="1" ht="12.75">
      <c r="A11" s="11"/>
      <c r="B11" s="11"/>
      <c r="C11" s="12" t="s">
        <v>1</v>
      </c>
      <c r="D11" s="12" t="s">
        <v>1</v>
      </c>
      <c r="E11" s="14"/>
      <c r="F11" s="14"/>
      <c r="G11" s="14"/>
      <c r="H11" s="14"/>
      <c r="I11" s="15"/>
    </row>
    <row r="12" spans="2:9" s="4" customFormat="1" ht="12">
      <c r="B12" s="19"/>
      <c r="C12" s="19"/>
      <c r="D12" s="19"/>
      <c r="E12" s="20"/>
      <c r="F12" s="20"/>
      <c r="G12" s="20"/>
      <c r="H12" s="20"/>
      <c r="I12" s="6"/>
    </row>
    <row r="13" spans="1:9" s="4" customFormat="1" ht="12.75">
      <c r="A13" s="50" t="s">
        <v>87</v>
      </c>
      <c r="B13" s="19"/>
      <c r="C13" s="19"/>
      <c r="D13" s="19"/>
      <c r="E13" s="20"/>
      <c r="F13" s="20"/>
      <c r="G13" s="20"/>
      <c r="H13" s="20"/>
      <c r="I13" s="6"/>
    </row>
    <row r="14" spans="1:9" s="4" customFormat="1" ht="12.75">
      <c r="A14" s="21" t="s">
        <v>88</v>
      </c>
      <c r="B14" s="69">
        <v>6</v>
      </c>
      <c r="C14" s="22">
        <v>555629</v>
      </c>
      <c r="D14" s="22">
        <v>562221</v>
      </c>
      <c r="E14" s="23"/>
      <c r="F14" s="23"/>
      <c r="G14" s="23"/>
      <c r="H14" s="23"/>
      <c r="I14" s="6"/>
    </row>
    <row r="15" spans="1:9" s="4" customFormat="1" ht="12.75">
      <c r="A15" s="31" t="s">
        <v>89</v>
      </c>
      <c r="B15" s="70"/>
      <c r="C15" s="22">
        <v>2067</v>
      </c>
      <c r="D15" s="22">
        <v>2072</v>
      </c>
      <c r="E15" s="23"/>
      <c r="F15" s="23"/>
      <c r="G15" s="23"/>
      <c r="H15" s="23"/>
      <c r="I15" s="6"/>
    </row>
    <row r="16" spans="1:9" s="4" customFormat="1" ht="12.75">
      <c r="A16" s="21" t="s">
        <v>90</v>
      </c>
      <c r="B16" s="69"/>
      <c r="C16" s="22">
        <v>477186</v>
      </c>
      <c r="D16" s="22">
        <v>499042</v>
      </c>
      <c r="E16" s="23"/>
      <c r="F16" s="23"/>
      <c r="G16" s="23"/>
      <c r="H16" s="23"/>
      <c r="I16" s="6"/>
    </row>
    <row r="17" spans="1:9" s="4" customFormat="1" ht="12.75">
      <c r="A17" s="24" t="s">
        <v>91</v>
      </c>
      <c r="B17" s="72"/>
      <c r="C17" s="22">
        <v>25357</v>
      </c>
      <c r="D17" s="22">
        <v>23646</v>
      </c>
      <c r="E17" s="23"/>
      <c r="F17" s="23"/>
      <c r="G17" s="23"/>
      <c r="H17" s="23"/>
      <c r="I17" s="6"/>
    </row>
    <row r="18" spans="1:9" s="4" customFormat="1" ht="12.75">
      <c r="A18" s="21" t="s">
        <v>115</v>
      </c>
      <c r="B18" s="70">
        <v>7</v>
      </c>
      <c r="C18" s="22">
        <v>0</v>
      </c>
      <c r="D18" s="22">
        <v>880</v>
      </c>
      <c r="E18" s="23"/>
      <c r="F18" s="23"/>
      <c r="G18" s="23"/>
      <c r="H18" s="23"/>
      <c r="I18" s="6"/>
    </row>
    <row r="19" spans="1:9" s="4" customFormat="1" ht="12.75">
      <c r="A19" s="21" t="s">
        <v>112</v>
      </c>
      <c r="B19" s="69"/>
      <c r="C19" s="22">
        <v>4776</v>
      </c>
      <c r="D19" s="22">
        <v>0</v>
      </c>
      <c r="E19" s="23"/>
      <c r="F19" s="23"/>
      <c r="G19" s="23"/>
      <c r="H19" s="23"/>
      <c r="I19" s="6"/>
    </row>
    <row r="20" spans="1:9" s="4" customFormat="1" ht="12.75">
      <c r="A20" s="8"/>
      <c r="B20" s="70"/>
      <c r="C20" s="47">
        <f>SUM(C14:C19)</f>
        <v>1065015</v>
      </c>
      <c r="D20" s="47">
        <f>SUM(D14:D19)</f>
        <v>1087861</v>
      </c>
      <c r="E20" s="23"/>
      <c r="F20" s="23"/>
      <c r="G20" s="23"/>
      <c r="H20" s="23"/>
      <c r="I20" s="6"/>
    </row>
    <row r="21" spans="2:9" s="25" customFormat="1" ht="12.75">
      <c r="B21" s="13"/>
      <c r="C21" s="26"/>
      <c r="D21" s="26"/>
      <c r="E21" s="27"/>
      <c r="F21" s="27"/>
      <c r="G21" s="23"/>
      <c r="H21" s="23"/>
      <c r="I21" s="28"/>
    </row>
    <row r="22" spans="1:8" ht="12.75">
      <c r="A22" s="50" t="s">
        <v>85</v>
      </c>
      <c r="C22" s="29"/>
      <c r="D22" s="29"/>
      <c r="E22" s="30"/>
      <c r="F22" s="30"/>
      <c r="G22" s="23"/>
      <c r="H22" s="23"/>
    </row>
    <row r="23" spans="1:8" ht="12.75">
      <c r="A23" s="31" t="s">
        <v>6</v>
      </c>
      <c r="C23" s="22">
        <v>361395</v>
      </c>
      <c r="D23" s="22">
        <v>379745</v>
      </c>
      <c r="E23" s="23"/>
      <c r="F23" s="23"/>
      <c r="G23" s="23"/>
      <c r="H23" s="23"/>
    </row>
    <row r="24" spans="1:8" ht="12.75">
      <c r="A24" s="21" t="s">
        <v>49</v>
      </c>
      <c r="B24" s="69"/>
      <c r="C24" s="22">
        <v>75366</v>
      </c>
      <c r="D24" s="22">
        <v>98932</v>
      </c>
      <c r="E24" s="23"/>
      <c r="F24" s="23"/>
      <c r="G24" s="23"/>
      <c r="H24" s="23"/>
    </row>
    <row r="25" spans="1:8" ht="12.75">
      <c r="A25" s="21" t="s">
        <v>119</v>
      </c>
      <c r="B25" s="69"/>
      <c r="C25" s="22">
        <v>55559</v>
      </c>
      <c r="D25" s="22">
        <v>35528</v>
      </c>
      <c r="E25" s="23"/>
      <c r="F25" s="23"/>
      <c r="G25" s="23"/>
      <c r="H25" s="23"/>
    </row>
    <row r="26" spans="1:8" ht="12.75">
      <c r="A26" s="21" t="s">
        <v>50</v>
      </c>
      <c r="B26" s="69"/>
      <c r="C26" s="22">
        <v>31983</v>
      </c>
      <c r="D26" s="22">
        <v>34127</v>
      </c>
      <c r="E26" s="23"/>
      <c r="F26" s="23"/>
      <c r="G26" s="23"/>
      <c r="H26" s="23"/>
    </row>
    <row r="27" spans="1:8" ht="12.75">
      <c r="A27" s="21" t="s">
        <v>51</v>
      </c>
      <c r="B27" s="69"/>
      <c r="C27" s="22">
        <v>179476</v>
      </c>
      <c r="D27" s="22">
        <v>113041</v>
      </c>
      <c r="E27" s="23"/>
      <c r="F27" s="23"/>
      <c r="G27" s="23"/>
      <c r="H27" s="23"/>
    </row>
    <row r="28" spans="1:8" ht="12.75">
      <c r="A28" s="21"/>
      <c r="B28" s="69"/>
      <c r="C28" s="33">
        <f>SUM(C23:C27)</f>
        <v>703779</v>
      </c>
      <c r="D28" s="33">
        <f>SUM(D23:D27)</f>
        <v>661373</v>
      </c>
      <c r="E28" s="32"/>
      <c r="F28" s="32"/>
      <c r="G28" s="23"/>
      <c r="H28" s="23"/>
    </row>
    <row r="29" spans="3:8" ht="12.75">
      <c r="C29" s="29"/>
      <c r="D29" s="29"/>
      <c r="E29" s="30"/>
      <c r="F29" s="30"/>
      <c r="G29" s="23"/>
      <c r="H29" s="23"/>
    </row>
    <row r="30" spans="1:8" ht="12.75">
      <c r="A30" s="50" t="s">
        <v>86</v>
      </c>
      <c r="C30" s="29"/>
      <c r="D30" s="29"/>
      <c r="E30" s="30"/>
      <c r="F30" s="30"/>
      <c r="G30" s="23"/>
      <c r="H30" s="23"/>
    </row>
    <row r="31" spans="1:8" ht="12.75">
      <c r="A31" s="21" t="s">
        <v>101</v>
      </c>
      <c r="B31" s="69"/>
      <c r="C31" s="22">
        <v>266158</v>
      </c>
      <c r="D31" s="22">
        <v>324768</v>
      </c>
      <c r="E31" s="23"/>
      <c r="F31" s="23"/>
      <c r="G31" s="23"/>
      <c r="H31" s="23"/>
    </row>
    <row r="32" spans="1:8" ht="12.75">
      <c r="A32" s="21" t="s">
        <v>53</v>
      </c>
      <c r="B32" s="69"/>
      <c r="C32" s="22">
        <v>53539</v>
      </c>
      <c r="D32" s="22">
        <f>58992+35528</f>
        <v>94520</v>
      </c>
      <c r="E32" s="23"/>
      <c r="F32" s="23"/>
      <c r="G32" s="23"/>
      <c r="H32" s="23"/>
    </row>
    <row r="33" spans="1:8" ht="12.75" hidden="1">
      <c r="A33" s="21" t="s">
        <v>5</v>
      </c>
      <c r="B33" s="69"/>
      <c r="C33" s="22">
        <v>0</v>
      </c>
      <c r="D33" s="22">
        <v>0</v>
      </c>
      <c r="E33" s="23"/>
      <c r="F33" s="23"/>
      <c r="G33" s="23"/>
      <c r="H33" s="23"/>
    </row>
    <row r="34" spans="1:8" ht="12.75">
      <c r="A34" s="21"/>
      <c r="B34" s="69"/>
      <c r="C34" s="33">
        <f>SUM(C31:C33)</f>
        <v>319697</v>
      </c>
      <c r="D34" s="33">
        <f>SUM(D31:D33)</f>
        <v>419288</v>
      </c>
      <c r="E34" s="32"/>
      <c r="F34" s="32"/>
      <c r="G34" s="23"/>
      <c r="H34" s="23"/>
    </row>
    <row r="35" spans="3:8" ht="12.75">
      <c r="C35" s="29"/>
      <c r="D35" s="29"/>
      <c r="E35" s="30"/>
      <c r="F35" s="30"/>
      <c r="G35" s="23"/>
      <c r="H35" s="23"/>
    </row>
    <row r="36" spans="1:8" ht="12.75">
      <c r="A36" s="48" t="s">
        <v>54</v>
      </c>
      <c r="B36" s="69"/>
      <c r="C36" s="29">
        <f>C28-C34</f>
        <v>384082</v>
      </c>
      <c r="D36" s="29">
        <f>D28-D34</f>
        <v>242085</v>
      </c>
      <c r="E36" s="32"/>
      <c r="F36" s="32"/>
      <c r="G36" s="23"/>
      <c r="H36" s="23"/>
    </row>
    <row r="37" spans="3:8" ht="12.75">
      <c r="C37" s="29"/>
      <c r="D37" s="29"/>
      <c r="E37" s="32"/>
      <c r="F37" s="32"/>
      <c r="G37" s="23"/>
      <c r="H37" s="23"/>
    </row>
    <row r="38" spans="3:8" ht="13.5" thickBot="1">
      <c r="C38" s="49">
        <f>C20+C36</f>
        <v>1449097</v>
      </c>
      <c r="D38" s="49">
        <f>D20+D36</f>
        <v>1329946</v>
      </c>
      <c r="E38" s="32"/>
      <c r="F38" s="32"/>
      <c r="G38" s="23"/>
      <c r="H38" s="23"/>
    </row>
    <row r="39" spans="3:8" ht="13.5" thickTop="1">
      <c r="C39" s="29"/>
      <c r="D39" s="29"/>
      <c r="E39" s="30"/>
      <c r="F39" s="30"/>
      <c r="G39" s="23"/>
      <c r="H39" s="23"/>
    </row>
    <row r="40" spans="1:8" ht="12.75">
      <c r="A40" s="50" t="s">
        <v>55</v>
      </c>
      <c r="C40" s="29"/>
      <c r="D40" s="29"/>
      <c r="E40" s="30"/>
      <c r="F40" s="30"/>
      <c r="G40" s="23"/>
      <c r="H40" s="23"/>
    </row>
    <row r="41" spans="1:8" ht="12.75">
      <c r="A41" s="21" t="s">
        <v>56</v>
      </c>
      <c r="B41" s="69">
        <v>11</v>
      </c>
      <c r="C41" s="22">
        <v>142765</v>
      </c>
      <c r="D41" s="22">
        <v>142765</v>
      </c>
      <c r="E41" s="23"/>
      <c r="F41" s="23"/>
      <c r="G41" s="23"/>
      <c r="H41" s="23"/>
    </row>
    <row r="42" spans="1:8" ht="12.75">
      <c r="A42" s="21" t="s">
        <v>57</v>
      </c>
      <c r="B42" s="69"/>
      <c r="C42" s="22">
        <v>11144</v>
      </c>
      <c r="D42" s="22">
        <v>11144</v>
      </c>
      <c r="E42" s="23"/>
      <c r="F42" s="23"/>
      <c r="G42" s="23"/>
      <c r="H42" s="23"/>
    </row>
    <row r="43" spans="1:8" ht="12.75">
      <c r="A43" s="21" t="s">
        <v>58</v>
      </c>
      <c r="B43" s="69"/>
      <c r="C43" s="22">
        <v>502569</v>
      </c>
      <c r="D43" s="22">
        <v>418395</v>
      </c>
      <c r="E43" s="23"/>
      <c r="F43" s="23"/>
      <c r="G43" s="23"/>
      <c r="H43" s="23"/>
    </row>
    <row r="44" spans="1:8" ht="12.75">
      <c r="A44" s="50" t="s">
        <v>59</v>
      </c>
      <c r="C44" s="34">
        <f>SUM(C41:C43)</f>
        <v>656478</v>
      </c>
      <c r="D44" s="34">
        <f>SUM(D41:D43)</f>
        <v>572304</v>
      </c>
      <c r="E44" s="35"/>
      <c r="F44" s="35"/>
      <c r="G44" s="23"/>
      <c r="H44" s="23"/>
    </row>
    <row r="45" spans="3:8" ht="12.75">
      <c r="C45" s="36"/>
      <c r="D45" s="36"/>
      <c r="E45" s="37"/>
      <c r="F45" s="37"/>
      <c r="G45" s="23"/>
      <c r="H45" s="23"/>
    </row>
    <row r="46" spans="1:8" ht="12.75">
      <c r="A46" s="50" t="s">
        <v>60</v>
      </c>
      <c r="C46" s="36"/>
      <c r="D46" s="36"/>
      <c r="E46" s="37"/>
      <c r="F46" s="37"/>
      <c r="G46" s="23"/>
      <c r="H46" s="23"/>
    </row>
    <row r="47" spans="1:8" ht="12.75">
      <c r="A47" s="21" t="s">
        <v>61</v>
      </c>
      <c r="B47" s="69">
        <v>12</v>
      </c>
      <c r="C47" s="22">
        <v>750000</v>
      </c>
      <c r="D47" s="22">
        <v>750000</v>
      </c>
      <c r="E47" s="23"/>
      <c r="F47" s="23"/>
      <c r="G47" s="23"/>
      <c r="H47" s="23"/>
    </row>
    <row r="48" spans="1:8" ht="12.75">
      <c r="A48" s="21" t="s">
        <v>52</v>
      </c>
      <c r="B48" s="69"/>
      <c r="C48" s="22">
        <v>7642</v>
      </c>
      <c r="D48" s="22">
        <v>7642</v>
      </c>
      <c r="E48" s="23"/>
      <c r="F48" s="23"/>
      <c r="G48" s="23"/>
      <c r="H48" s="23"/>
    </row>
    <row r="49" spans="1:8" ht="12.75">
      <c r="A49" s="21" t="s">
        <v>113</v>
      </c>
      <c r="B49" s="69"/>
      <c r="C49" s="22">
        <v>34977</v>
      </c>
      <c r="D49" s="22">
        <v>0</v>
      </c>
      <c r="E49" s="30"/>
      <c r="F49" s="30"/>
      <c r="G49" s="23"/>
      <c r="H49" s="23"/>
    </row>
    <row r="50" spans="1:8" ht="12.75">
      <c r="A50" s="21"/>
      <c r="B50" s="69"/>
      <c r="C50" s="22"/>
      <c r="D50" s="22"/>
      <c r="E50" s="30"/>
      <c r="F50" s="30"/>
      <c r="G50" s="23"/>
      <c r="H50" s="23"/>
    </row>
    <row r="51" spans="3:8" ht="13.5" thickBot="1">
      <c r="C51" s="49">
        <f>SUM(C44:C49)</f>
        <v>1449097</v>
      </c>
      <c r="D51" s="49">
        <f>SUM(D44:D49)</f>
        <v>1329946</v>
      </c>
      <c r="E51" s="32"/>
      <c r="F51" s="32"/>
      <c r="G51" s="23"/>
      <c r="H51" s="23"/>
    </row>
    <row r="52" spans="3:8" ht="13.5" thickTop="1">
      <c r="C52" s="29"/>
      <c r="D52" s="29"/>
      <c r="E52" s="30"/>
      <c r="F52" s="30"/>
      <c r="G52" s="23"/>
      <c r="H52" s="23"/>
    </row>
    <row r="53" spans="1:8" ht="12.75">
      <c r="A53" s="21" t="s">
        <v>96</v>
      </c>
      <c r="B53" s="69"/>
      <c r="C53" s="73">
        <f>ROUND((C44-C15-C16)/(C41*2)*1,2)</f>
        <v>0.62</v>
      </c>
      <c r="D53" s="73">
        <f>ROUND((D44-D15-D16)/(D41*2)*1,2)</f>
        <v>0.25</v>
      </c>
      <c r="E53" s="38"/>
      <c r="F53" s="38"/>
      <c r="G53" s="23"/>
      <c r="H53" s="23"/>
    </row>
    <row r="54" spans="7:8" ht="12.75">
      <c r="G54" s="23"/>
      <c r="H54" s="23"/>
    </row>
    <row r="55" spans="3:8" ht="12.75">
      <c r="C55" s="39"/>
      <c r="D55" s="39"/>
      <c r="G55" s="23"/>
      <c r="H55" s="23"/>
    </row>
    <row r="56" spans="7:8" ht="12.75">
      <c r="G56" s="23"/>
      <c r="H56" s="23"/>
    </row>
    <row r="57" spans="1:8" ht="12.75">
      <c r="A57" s="48" t="s">
        <v>83</v>
      </c>
      <c r="B57" s="68"/>
      <c r="G57" s="23"/>
      <c r="H57" s="23"/>
    </row>
    <row r="58" spans="1:8" ht="12.75">
      <c r="A58" s="48" t="s">
        <v>82</v>
      </c>
      <c r="B58" s="68"/>
      <c r="G58" s="23"/>
      <c r="H58" s="23"/>
    </row>
    <row r="59" spans="7:8" ht="12.75">
      <c r="G59" s="23"/>
      <c r="H59" s="23"/>
    </row>
  </sheetData>
  <sheetProtection password="CCBE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99" r:id="rId1"/>
  <headerFooter alignWithMargins="0">
    <oddFooter>&amp;C2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83"/>
  <sheetViews>
    <sheetView zoomScale="85" zoomScaleNormal="85" workbookViewId="0" topLeftCell="A16">
      <selection activeCell="F39" sqref="F39"/>
    </sheetView>
  </sheetViews>
  <sheetFormatPr defaultColWidth="9.140625" defaultRowHeight="12.75"/>
  <cols>
    <col min="1" max="1" width="28.421875" style="8" customWidth="1"/>
    <col min="2" max="3" width="12.7109375" style="8" customWidth="1"/>
    <col min="4" max="4" width="13.7109375" style="8" customWidth="1"/>
    <col min="5" max="5" width="13.7109375" style="1" customWidth="1"/>
    <col min="6" max="6" width="12.7109375" style="3" customWidth="1"/>
    <col min="7" max="9" width="17.57421875" style="3" customWidth="1"/>
    <col min="10" max="10" width="9.140625" style="3" customWidth="1"/>
    <col min="11" max="16384" width="9.140625" style="1" customWidth="1"/>
  </cols>
  <sheetData>
    <row r="2" spans="1:9" ht="12.75">
      <c r="A2" s="77" t="s">
        <v>0</v>
      </c>
      <c r="B2" s="77"/>
      <c r="C2" s="77"/>
      <c r="D2" s="77"/>
      <c r="E2" s="77"/>
      <c r="F2" s="77"/>
      <c r="G2" s="2"/>
      <c r="H2" s="2"/>
      <c r="I2" s="2"/>
    </row>
    <row r="3" spans="1:10" s="4" customFormat="1" ht="12.75">
      <c r="A3" s="78" t="s">
        <v>3</v>
      </c>
      <c r="B3" s="78"/>
      <c r="C3" s="78"/>
      <c r="D3" s="78"/>
      <c r="E3" s="78"/>
      <c r="F3" s="78"/>
      <c r="G3" s="5"/>
      <c r="H3" s="5"/>
      <c r="I3" s="5"/>
      <c r="J3" s="6"/>
    </row>
    <row r="4" spans="1:10" s="4" customFormat="1" ht="12.75">
      <c r="A4" s="7"/>
      <c r="B4" s="8"/>
      <c r="F4" s="6"/>
      <c r="G4" s="6"/>
      <c r="H4" s="6"/>
      <c r="I4" s="6"/>
      <c r="J4" s="6"/>
    </row>
    <row r="5" spans="1:10" s="4" customFormat="1" ht="15.75">
      <c r="A5" s="81" t="s">
        <v>25</v>
      </c>
      <c r="B5" s="81"/>
      <c r="C5" s="81"/>
      <c r="D5" s="81"/>
      <c r="E5" s="81"/>
      <c r="F5" s="81"/>
      <c r="G5" s="9"/>
      <c r="H5" s="9"/>
      <c r="I5" s="9"/>
      <c r="J5" s="6"/>
    </row>
    <row r="6" spans="1:10" s="4" customFormat="1" ht="15.75">
      <c r="A6" s="80" t="s">
        <v>116</v>
      </c>
      <c r="B6" s="80"/>
      <c r="C6" s="80"/>
      <c r="D6" s="80"/>
      <c r="E6" s="80"/>
      <c r="F6" s="80"/>
      <c r="G6" s="10"/>
      <c r="H6" s="10"/>
      <c r="I6" s="10"/>
      <c r="J6" s="6"/>
    </row>
    <row r="7" spans="1:10" s="4" customFormat="1" ht="15.75">
      <c r="A7" s="69"/>
      <c r="B7" s="69"/>
      <c r="C7" s="69"/>
      <c r="D7" s="69"/>
      <c r="E7" s="69"/>
      <c r="F7" s="69"/>
      <c r="G7" s="10"/>
      <c r="H7" s="10"/>
      <c r="I7" s="10"/>
      <c r="J7" s="6"/>
    </row>
    <row r="8" spans="1:10" s="13" customFormat="1" ht="12.75">
      <c r="A8" s="11"/>
      <c r="B8" s="77" t="s">
        <v>74</v>
      </c>
      <c r="C8" s="77"/>
      <c r="D8" s="12"/>
      <c r="E8" s="12"/>
      <c r="F8" s="12"/>
      <c r="G8" s="14"/>
      <c r="H8" s="14"/>
      <c r="I8" s="14"/>
      <c r="J8" s="15"/>
    </row>
    <row r="9" spans="1:10" s="13" customFormat="1" ht="12.75">
      <c r="A9" s="11"/>
      <c r="B9" s="77" t="s">
        <v>75</v>
      </c>
      <c r="C9" s="77"/>
      <c r="D9" s="16" t="s">
        <v>77</v>
      </c>
      <c r="E9" s="12"/>
      <c r="F9" s="12"/>
      <c r="G9" s="14"/>
      <c r="H9" s="14"/>
      <c r="I9" s="14"/>
      <c r="J9" s="15"/>
    </row>
    <row r="10" spans="1:10" s="13" customFormat="1" ht="12.75">
      <c r="A10" s="11"/>
      <c r="B10" s="77" t="s">
        <v>76</v>
      </c>
      <c r="C10" s="77"/>
      <c r="D10" s="12" t="s">
        <v>78</v>
      </c>
      <c r="E10" s="16" t="s">
        <v>29</v>
      </c>
      <c r="F10" s="12"/>
      <c r="G10" s="14"/>
      <c r="H10" s="14"/>
      <c r="I10" s="14"/>
      <c r="J10" s="15"/>
    </row>
    <row r="11" spans="1:10" s="13" customFormat="1" ht="12.75">
      <c r="A11" s="11"/>
      <c r="B11" s="11"/>
      <c r="C11" s="12"/>
      <c r="D11" s="12"/>
      <c r="F11" s="12"/>
      <c r="G11" s="14"/>
      <c r="H11" s="14"/>
      <c r="I11" s="14"/>
      <c r="J11" s="15"/>
    </row>
    <row r="12" spans="1:10" s="13" customFormat="1" ht="12.75">
      <c r="A12" s="11"/>
      <c r="B12" s="12" t="s">
        <v>42</v>
      </c>
      <c r="C12" s="12" t="s">
        <v>26</v>
      </c>
      <c r="D12" s="16" t="s">
        <v>79</v>
      </c>
      <c r="E12" s="16" t="s">
        <v>80</v>
      </c>
      <c r="F12" s="12"/>
      <c r="G12" s="14"/>
      <c r="H12" s="14"/>
      <c r="I12" s="14"/>
      <c r="J12" s="15"/>
    </row>
    <row r="13" spans="1:10" s="13" customFormat="1" ht="12.75">
      <c r="A13" s="11"/>
      <c r="B13" s="12" t="s">
        <v>43</v>
      </c>
      <c r="C13" s="12" t="s">
        <v>27</v>
      </c>
      <c r="D13" s="12" t="s">
        <v>28</v>
      </c>
      <c r="E13" s="12" t="s">
        <v>30</v>
      </c>
      <c r="F13" s="12" t="s">
        <v>31</v>
      </c>
      <c r="G13" s="17"/>
      <c r="H13" s="17"/>
      <c r="I13" s="17"/>
      <c r="J13" s="15"/>
    </row>
    <row r="14" spans="1:10" s="13" customFormat="1" ht="12.75">
      <c r="A14" s="11"/>
      <c r="B14" s="11"/>
      <c r="C14" s="11"/>
      <c r="D14" s="11"/>
      <c r="E14" s="11"/>
      <c r="F14" s="11"/>
      <c r="G14" s="18"/>
      <c r="H14" s="18"/>
      <c r="I14" s="18"/>
      <c r="J14" s="15"/>
    </row>
    <row r="15" spans="1:10" s="13" customFormat="1" ht="12.75">
      <c r="A15" s="11"/>
      <c r="B15" s="16" t="s">
        <v>41</v>
      </c>
      <c r="C15" s="12" t="s">
        <v>1</v>
      </c>
      <c r="D15" s="12" t="s">
        <v>1</v>
      </c>
      <c r="E15" s="12" t="s">
        <v>1</v>
      </c>
      <c r="F15" s="12" t="s">
        <v>1</v>
      </c>
      <c r="G15" s="14"/>
      <c r="H15" s="14"/>
      <c r="I15" s="14"/>
      <c r="J15" s="15"/>
    </row>
    <row r="16" spans="3:10" s="4" customFormat="1" ht="12">
      <c r="C16" s="19"/>
      <c r="D16" s="19"/>
      <c r="F16" s="20"/>
      <c r="G16" s="20"/>
      <c r="H16" s="20"/>
      <c r="I16" s="20"/>
      <c r="J16" s="6"/>
    </row>
    <row r="17" spans="1:10" s="4" customFormat="1" ht="12.75">
      <c r="A17" s="31" t="s">
        <v>32</v>
      </c>
      <c r="B17" s="56">
        <f>C17*2</f>
        <v>285530</v>
      </c>
      <c r="C17" s="54">
        <v>142765</v>
      </c>
      <c r="D17" s="54">
        <v>11144</v>
      </c>
      <c r="E17" s="29">
        <v>418395</v>
      </c>
      <c r="F17" s="55">
        <f>SUM(C17:E17)</f>
        <v>572304</v>
      </c>
      <c r="G17" s="20"/>
      <c r="H17" s="20"/>
      <c r="I17" s="20"/>
      <c r="J17" s="6"/>
    </row>
    <row r="18" spans="1:10" s="4" customFormat="1" ht="12.75">
      <c r="A18" s="24" t="s">
        <v>109</v>
      </c>
      <c r="B18" s="56"/>
      <c r="C18" s="23"/>
      <c r="D18" s="23"/>
      <c r="E18" s="40">
        <f>'P&amp;L'!E35</f>
        <v>662877.3781299999</v>
      </c>
      <c r="F18" s="55">
        <f>SUM(C18:E18)</f>
        <v>662877.3781299999</v>
      </c>
      <c r="G18" s="23"/>
      <c r="H18" s="23"/>
      <c r="I18" s="23"/>
      <c r="J18" s="6"/>
    </row>
    <row r="19" spans="1:10" s="4" customFormat="1" ht="12.75">
      <c r="A19" s="24" t="s">
        <v>121</v>
      </c>
      <c r="B19" s="56"/>
      <c r="C19" s="23"/>
      <c r="D19" s="23"/>
      <c r="G19" s="23"/>
      <c r="H19" s="23"/>
      <c r="I19" s="23"/>
      <c r="J19" s="6"/>
    </row>
    <row r="20" spans="1:10" s="4" customFormat="1" ht="12.75">
      <c r="A20" s="45" t="s">
        <v>122</v>
      </c>
      <c r="B20" s="56"/>
      <c r="C20" s="23"/>
      <c r="D20" s="23"/>
      <c r="E20" s="40">
        <v>-5131</v>
      </c>
      <c r="F20" s="55">
        <f>SUM(C20:E20)</f>
        <v>-5131</v>
      </c>
      <c r="G20" s="23"/>
      <c r="H20" s="23"/>
      <c r="I20" s="23"/>
      <c r="J20" s="6"/>
    </row>
    <row r="21" spans="1:10" s="4" customFormat="1" ht="12.75">
      <c r="A21" s="21" t="s">
        <v>72</v>
      </c>
      <c r="B21" s="57"/>
      <c r="C21" s="23"/>
      <c r="D21" s="23"/>
      <c r="E21" s="40"/>
      <c r="F21" s="55"/>
      <c r="G21" s="23"/>
      <c r="H21" s="23"/>
      <c r="I21" s="23"/>
      <c r="J21" s="6"/>
    </row>
    <row r="22" spans="1:10" s="4" customFormat="1" ht="12.75">
      <c r="A22" s="21" t="s">
        <v>71</v>
      </c>
      <c r="B22" s="57"/>
      <c r="C22" s="23"/>
      <c r="D22" s="23"/>
      <c r="E22" s="40"/>
      <c r="F22" s="55"/>
      <c r="G22" s="23"/>
      <c r="H22" s="23"/>
      <c r="I22" s="23"/>
      <c r="J22" s="6"/>
    </row>
    <row r="23" spans="1:10" s="4" customFormat="1" ht="12.75">
      <c r="A23" s="31" t="s">
        <v>66</v>
      </c>
      <c r="B23" s="57"/>
      <c r="C23" s="23"/>
      <c r="D23" s="23"/>
      <c r="E23" s="40">
        <v>-298093</v>
      </c>
      <c r="F23" s="55">
        <f>SUM(C23:E23)</f>
        <v>-298093</v>
      </c>
      <c r="G23" s="23"/>
      <c r="H23" s="23"/>
      <c r="I23" s="23"/>
      <c r="J23" s="6"/>
    </row>
    <row r="24" spans="1:10" s="4" customFormat="1" ht="12.75">
      <c r="A24" s="21" t="s">
        <v>72</v>
      </c>
      <c r="B24" s="57"/>
      <c r="C24" s="23"/>
      <c r="D24" s="23"/>
      <c r="E24" s="40"/>
      <c r="F24" s="55"/>
      <c r="G24" s="23"/>
      <c r="H24" s="23"/>
      <c r="I24" s="23"/>
      <c r="J24" s="6"/>
    </row>
    <row r="25" spans="1:10" s="4" customFormat="1" ht="12.75">
      <c r="A25" s="21" t="s">
        <v>107</v>
      </c>
      <c r="B25" s="57"/>
      <c r="C25" s="23"/>
      <c r="D25" s="23"/>
      <c r="E25" s="40"/>
      <c r="F25" s="55"/>
      <c r="G25" s="23"/>
      <c r="H25" s="23"/>
      <c r="I25" s="23"/>
      <c r="J25" s="6"/>
    </row>
    <row r="26" spans="1:10" s="4" customFormat="1" ht="12.75">
      <c r="A26" s="21" t="s">
        <v>67</v>
      </c>
      <c r="B26" s="57"/>
      <c r="C26" s="23"/>
      <c r="D26" s="23"/>
      <c r="E26" s="40">
        <v>-275479</v>
      </c>
      <c r="F26" s="55">
        <f>SUM(C26:E26)</f>
        <v>-275479</v>
      </c>
      <c r="G26" s="23"/>
      <c r="H26" s="23"/>
      <c r="I26" s="23"/>
      <c r="J26" s="6"/>
    </row>
    <row r="27" spans="1:10" s="4" customFormat="1" ht="13.5" thickBot="1">
      <c r="A27" s="21" t="s">
        <v>108</v>
      </c>
      <c r="B27" s="51">
        <f>SUM(B17:B21)</f>
        <v>285530</v>
      </c>
      <c r="C27" s="51">
        <f>SUM(C17:C21)</f>
        <v>142765</v>
      </c>
      <c r="D27" s="51">
        <f>SUM(D17:D21)</f>
        <v>11144</v>
      </c>
      <c r="E27" s="51">
        <f>SUM(E17:E26)</f>
        <v>502569.37812999985</v>
      </c>
      <c r="F27" s="51">
        <f>SUM(F17:F26)</f>
        <v>656478.3781299999</v>
      </c>
      <c r="G27" s="23"/>
      <c r="H27" s="23"/>
      <c r="I27" s="23"/>
      <c r="J27" s="6"/>
    </row>
    <row r="28" spans="1:10" s="4" customFormat="1" ht="13.5" thickTop="1">
      <c r="A28" s="8"/>
      <c r="B28" s="29"/>
      <c r="C28" s="23"/>
      <c r="D28" s="23"/>
      <c r="E28" s="6"/>
      <c r="F28" s="23"/>
      <c r="G28" s="23"/>
      <c r="H28" s="23"/>
      <c r="I28" s="23"/>
      <c r="J28" s="6"/>
    </row>
    <row r="29" spans="1:10" s="25" customFormat="1" ht="12.75">
      <c r="A29" s="4"/>
      <c r="B29" s="58"/>
      <c r="C29" s="27"/>
      <c r="D29" s="27"/>
      <c r="E29" s="28"/>
      <c r="F29" s="27"/>
      <c r="G29" s="27"/>
      <c r="H29" s="23"/>
      <c r="I29" s="23"/>
      <c r="J29" s="28"/>
    </row>
    <row r="30" spans="1:9" ht="12.75">
      <c r="A30" s="21"/>
      <c r="B30" s="57"/>
      <c r="C30" s="40"/>
      <c r="D30" s="40"/>
      <c r="E30" s="3"/>
      <c r="F30" s="30"/>
      <c r="G30" s="30"/>
      <c r="H30" s="23"/>
      <c r="I30" s="23"/>
    </row>
    <row r="31" spans="1:9" ht="12.75">
      <c r="A31" s="21" t="s">
        <v>34</v>
      </c>
      <c r="B31" s="57">
        <f>C31*2</f>
        <v>285530</v>
      </c>
      <c r="C31" s="23">
        <v>142765</v>
      </c>
      <c r="D31" s="23">
        <v>11144</v>
      </c>
      <c r="E31" s="53">
        <v>473129</v>
      </c>
      <c r="F31" s="23">
        <f>SUM(C31:E31)</f>
        <v>627038</v>
      </c>
      <c r="G31" s="23"/>
      <c r="H31" s="23"/>
      <c r="I31" s="23"/>
    </row>
    <row r="32" spans="1:9" ht="12.75">
      <c r="A32" s="45" t="s">
        <v>33</v>
      </c>
      <c r="B32" s="56"/>
      <c r="C32" s="23"/>
      <c r="D32" s="23"/>
      <c r="E32" s="53">
        <f>'P&amp;L'!F35</f>
        <v>607695</v>
      </c>
      <c r="F32" s="23">
        <f>SUM(C32:E32)</f>
        <v>607695</v>
      </c>
      <c r="G32" s="23"/>
      <c r="H32" s="23"/>
      <c r="I32" s="23"/>
    </row>
    <row r="33" spans="1:9" ht="12.75">
      <c r="A33" s="21" t="s">
        <v>72</v>
      </c>
      <c r="B33" s="57"/>
      <c r="C33" s="23"/>
      <c r="D33" s="23"/>
      <c r="E33" s="53"/>
      <c r="F33" s="23"/>
      <c r="G33" s="23"/>
      <c r="H33" s="23"/>
      <c r="I33" s="23"/>
    </row>
    <row r="34" spans="1:9" ht="12.75">
      <c r="A34" s="21" t="s">
        <v>73</v>
      </c>
      <c r="B34" s="57"/>
      <c r="C34" s="23"/>
      <c r="D34" s="23"/>
      <c r="E34" s="53"/>
      <c r="F34" s="23"/>
      <c r="G34" s="23"/>
      <c r="H34" s="23"/>
      <c r="I34" s="23"/>
    </row>
    <row r="35" spans="1:9" ht="12.75">
      <c r="A35" s="31" t="s">
        <v>66</v>
      </c>
      <c r="B35" s="57"/>
      <c r="C35" s="23"/>
      <c r="D35" s="23"/>
      <c r="E35" s="53">
        <v>-259832</v>
      </c>
      <c r="F35" s="23">
        <f>SUM(C35:E35)</f>
        <v>-259832</v>
      </c>
      <c r="G35" s="23"/>
      <c r="H35" s="23"/>
      <c r="I35" s="23"/>
    </row>
    <row r="36" spans="1:9" ht="12.75">
      <c r="A36" s="21" t="s">
        <v>72</v>
      </c>
      <c r="B36" s="57"/>
      <c r="C36" s="23"/>
      <c r="D36" s="23"/>
      <c r="E36" s="53"/>
      <c r="F36" s="23"/>
      <c r="G36" s="23"/>
      <c r="H36" s="23"/>
      <c r="I36" s="23"/>
    </row>
    <row r="37" spans="1:9" ht="12.75">
      <c r="A37" s="21" t="s">
        <v>71</v>
      </c>
      <c r="B37" s="57"/>
      <c r="C37" s="23"/>
      <c r="D37" s="23"/>
      <c r="E37" s="53"/>
      <c r="F37" s="23"/>
      <c r="G37" s="23"/>
      <c r="H37" s="23"/>
      <c r="I37" s="23"/>
    </row>
    <row r="38" spans="1:9" ht="12.75">
      <c r="A38" s="21" t="s">
        <v>67</v>
      </c>
      <c r="B38" s="57"/>
      <c r="C38" s="23"/>
      <c r="D38" s="23"/>
      <c r="E38" s="53">
        <v>-259832</v>
      </c>
      <c r="F38" s="23">
        <f>SUM(C38:E38)</f>
        <v>-259832</v>
      </c>
      <c r="G38" s="23"/>
      <c r="H38" s="23"/>
      <c r="I38" s="23"/>
    </row>
    <row r="39" spans="1:9" ht="12.75">
      <c r="A39" s="21" t="s">
        <v>111</v>
      </c>
      <c r="B39" s="57"/>
      <c r="C39" s="23"/>
      <c r="D39" s="23"/>
      <c r="E39" s="53">
        <v>-142765</v>
      </c>
      <c r="F39" s="23">
        <f>SUM(C39:E39)</f>
        <v>-142765</v>
      </c>
      <c r="G39" s="23"/>
      <c r="H39" s="23"/>
      <c r="I39" s="23"/>
    </row>
    <row r="40" spans="1:9" ht="13.5" thickBot="1">
      <c r="A40" s="21" t="s">
        <v>110</v>
      </c>
      <c r="B40" s="51">
        <f>SUM(B31:B39)</f>
        <v>285530</v>
      </c>
      <c r="C40" s="51">
        <f>SUM(C31:C39)</f>
        <v>142765</v>
      </c>
      <c r="D40" s="51">
        <f>SUM(D31:D39)</f>
        <v>11144</v>
      </c>
      <c r="E40" s="51">
        <f>SUM(E31:E39)</f>
        <v>418395</v>
      </c>
      <c r="F40" s="51">
        <f>SUM(F31:F39)</f>
        <v>572304</v>
      </c>
      <c r="G40" s="23"/>
      <c r="H40" s="23"/>
      <c r="I40" s="23"/>
    </row>
    <row r="41" spans="1:9" ht="13.5" thickTop="1">
      <c r="A41" s="31"/>
      <c r="B41" s="31"/>
      <c r="C41" s="23"/>
      <c r="D41" s="23"/>
      <c r="E41" s="3"/>
      <c r="F41" s="23"/>
      <c r="G41" s="23"/>
      <c r="H41" s="23"/>
      <c r="I41" s="23"/>
    </row>
    <row r="42" spans="1:9" ht="12.75">
      <c r="A42" s="21"/>
      <c r="B42" s="21"/>
      <c r="C42" s="23"/>
      <c r="D42" s="23"/>
      <c r="E42" s="3"/>
      <c r="F42" s="23"/>
      <c r="G42" s="23"/>
      <c r="H42" s="23"/>
      <c r="I42" s="23"/>
    </row>
    <row r="43" spans="1:9" ht="12.75">
      <c r="A43" s="31"/>
      <c r="B43" s="31"/>
      <c r="C43" s="23"/>
      <c r="D43" s="23"/>
      <c r="E43" s="3"/>
      <c r="F43" s="23"/>
      <c r="G43" s="23"/>
      <c r="H43" s="23"/>
      <c r="I43" s="23"/>
    </row>
    <row r="44" spans="1:9" ht="12.75">
      <c r="A44" s="48" t="s">
        <v>84</v>
      </c>
      <c r="B44" s="48"/>
      <c r="C44" s="23"/>
      <c r="D44" s="23"/>
      <c r="E44" s="3"/>
      <c r="F44" s="23"/>
      <c r="G44" s="23"/>
      <c r="H44" s="23"/>
      <c r="I44" s="23"/>
    </row>
    <row r="45" spans="1:9" ht="12.75">
      <c r="A45" s="48" t="s">
        <v>82</v>
      </c>
      <c r="B45" s="48"/>
      <c r="C45" s="40"/>
      <c r="D45" s="40"/>
      <c r="E45" s="3"/>
      <c r="F45" s="30"/>
      <c r="G45" s="30"/>
      <c r="H45" s="23"/>
      <c r="I45" s="23"/>
    </row>
    <row r="46" spans="1:9" ht="12.75">
      <c r="A46" s="31"/>
      <c r="B46" s="31"/>
      <c r="C46" s="23"/>
      <c r="D46" s="23"/>
      <c r="E46" s="3"/>
      <c r="F46" s="23"/>
      <c r="G46" s="23"/>
      <c r="H46" s="23"/>
      <c r="I46" s="23"/>
    </row>
    <row r="47" spans="1:9" ht="12.75">
      <c r="A47" s="31"/>
      <c r="B47" s="31"/>
      <c r="C47" s="23"/>
      <c r="D47" s="23"/>
      <c r="E47" s="3"/>
      <c r="F47" s="23"/>
      <c r="G47" s="23"/>
      <c r="H47" s="23"/>
      <c r="I47" s="23"/>
    </row>
    <row r="48" spans="1:9" ht="12.75">
      <c r="A48" s="21"/>
      <c r="B48" s="21"/>
      <c r="C48" s="23"/>
      <c r="D48" s="23"/>
      <c r="E48" s="3"/>
      <c r="F48" s="23"/>
      <c r="G48" s="23"/>
      <c r="H48" s="23"/>
      <c r="I48" s="23"/>
    </row>
    <row r="49" spans="1:9" ht="12.75">
      <c r="A49" s="21"/>
      <c r="B49" s="21"/>
      <c r="C49" s="23"/>
      <c r="D49" s="23"/>
      <c r="E49" s="3"/>
      <c r="F49" s="23"/>
      <c r="G49" s="23"/>
      <c r="H49" s="23"/>
      <c r="I49" s="23"/>
    </row>
    <row r="50" spans="1:9" ht="12.75">
      <c r="A50" s="21"/>
      <c r="B50" s="21"/>
      <c r="C50" s="23"/>
      <c r="D50" s="23"/>
      <c r="E50" s="3"/>
      <c r="F50" s="23"/>
      <c r="G50" s="23"/>
      <c r="H50" s="23"/>
      <c r="I50" s="23"/>
    </row>
    <row r="51" spans="3:9" ht="12.75">
      <c r="C51" s="23"/>
      <c r="D51" s="23"/>
      <c r="E51" s="3"/>
      <c r="F51" s="23"/>
      <c r="G51" s="23"/>
      <c r="H51" s="23"/>
      <c r="I51" s="23"/>
    </row>
    <row r="52" spans="1:9" ht="12.75">
      <c r="A52" s="21"/>
      <c r="B52" s="21"/>
      <c r="C52" s="40"/>
      <c r="D52" s="40"/>
      <c r="E52" s="3"/>
      <c r="F52" s="32"/>
      <c r="G52" s="32"/>
      <c r="H52" s="23"/>
      <c r="I52" s="23"/>
    </row>
    <row r="53" spans="1:9" ht="12.75">
      <c r="A53" s="21"/>
      <c r="B53" s="21"/>
      <c r="C53" s="40"/>
      <c r="D53" s="40"/>
      <c r="E53" s="3"/>
      <c r="F53" s="30"/>
      <c r="G53" s="30"/>
      <c r="H53" s="23"/>
      <c r="I53" s="23"/>
    </row>
    <row r="54" spans="3:9" ht="12.75">
      <c r="C54" s="40"/>
      <c r="D54" s="40"/>
      <c r="E54" s="3"/>
      <c r="F54" s="32"/>
      <c r="G54" s="32"/>
      <c r="H54" s="23"/>
      <c r="I54" s="23"/>
    </row>
    <row r="55" spans="3:9" ht="12.75">
      <c r="C55" s="40"/>
      <c r="D55" s="40"/>
      <c r="E55" s="3"/>
      <c r="F55" s="32"/>
      <c r="G55" s="32"/>
      <c r="H55" s="23"/>
      <c r="I55" s="23"/>
    </row>
    <row r="56" spans="3:9" ht="12.75">
      <c r="C56" s="40"/>
      <c r="D56" s="40"/>
      <c r="E56" s="3"/>
      <c r="F56" s="32"/>
      <c r="G56" s="32"/>
      <c r="H56" s="23"/>
      <c r="I56" s="23"/>
    </row>
    <row r="57" spans="3:9" ht="12.75">
      <c r="C57" s="40"/>
      <c r="D57" s="40"/>
      <c r="E57" s="3"/>
      <c r="F57" s="30"/>
      <c r="G57" s="30"/>
      <c r="H57" s="23"/>
      <c r="I57" s="23"/>
    </row>
    <row r="58" spans="3:9" ht="12.75">
      <c r="C58" s="40"/>
      <c r="D58" s="40"/>
      <c r="E58" s="3"/>
      <c r="F58" s="30"/>
      <c r="G58" s="30"/>
      <c r="H58" s="23"/>
      <c r="I58" s="23"/>
    </row>
    <row r="59" spans="3:9" ht="12.75">
      <c r="C59" s="23"/>
      <c r="D59" s="23"/>
      <c r="E59" s="3"/>
      <c r="F59" s="23"/>
      <c r="G59" s="23"/>
      <c r="H59" s="23"/>
      <c r="I59" s="23"/>
    </row>
    <row r="60" spans="3:9" ht="12.75">
      <c r="C60" s="23"/>
      <c r="D60" s="23"/>
      <c r="E60" s="3"/>
      <c r="F60" s="23"/>
      <c r="G60" s="23"/>
      <c r="H60" s="23"/>
      <c r="I60" s="23"/>
    </row>
    <row r="61" spans="3:9" ht="12.75">
      <c r="C61" s="23"/>
      <c r="D61" s="23"/>
      <c r="E61" s="3"/>
      <c r="F61" s="23"/>
      <c r="G61" s="23"/>
      <c r="H61" s="23"/>
      <c r="I61" s="23"/>
    </row>
    <row r="62" spans="3:9" ht="12.75">
      <c r="C62" s="23"/>
      <c r="D62" s="23"/>
      <c r="E62" s="3"/>
      <c r="F62" s="23"/>
      <c r="G62" s="23"/>
      <c r="H62" s="23"/>
      <c r="I62" s="23"/>
    </row>
    <row r="63" spans="3:9" ht="12.75">
      <c r="C63" s="41"/>
      <c r="D63" s="41"/>
      <c r="E63" s="3"/>
      <c r="F63" s="35"/>
      <c r="G63" s="35"/>
      <c r="H63" s="23"/>
      <c r="I63" s="23"/>
    </row>
    <row r="64" spans="3:9" ht="12.75">
      <c r="C64" s="41"/>
      <c r="D64" s="41"/>
      <c r="E64" s="3"/>
      <c r="F64" s="37"/>
      <c r="G64" s="37"/>
      <c r="H64" s="23"/>
      <c r="I64" s="23"/>
    </row>
    <row r="65" spans="1:9" ht="12.75">
      <c r="A65" s="21"/>
      <c r="B65" s="21"/>
      <c r="C65" s="23"/>
      <c r="D65" s="23"/>
      <c r="E65" s="3"/>
      <c r="F65" s="23"/>
      <c r="G65" s="23"/>
      <c r="H65" s="23"/>
      <c r="I65" s="23"/>
    </row>
    <row r="66" spans="3:9" ht="12.75">
      <c r="C66" s="41"/>
      <c r="D66" s="41"/>
      <c r="E66" s="3"/>
      <c r="F66" s="37"/>
      <c r="G66" s="37"/>
      <c r="H66" s="23"/>
      <c r="I66" s="23"/>
    </row>
    <row r="67" spans="3:9" ht="12.75">
      <c r="C67" s="23"/>
      <c r="D67" s="23"/>
      <c r="E67" s="3"/>
      <c r="F67" s="23"/>
      <c r="G67" s="23"/>
      <c r="H67" s="23"/>
      <c r="I67" s="23"/>
    </row>
    <row r="68" spans="3:9" ht="12.75">
      <c r="C68" s="41"/>
      <c r="D68" s="41"/>
      <c r="E68" s="3"/>
      <c r="F68" s="37"/>
      <c r="G68" s="37"/>
      <c r="H68" s="23"/>
      <c r="I68" s="23"/>
    </row>
    <row r="69" spans="3:9" ht="12.75">
      <c r="C69" s="23"/>
      <c r="D69" s="23"/>
      <c r="E69" s="3"/>
      <c r="F69" s="23"/>
      <c r="G69" s="23"/>
      <c r="H69" s="23"/>
      <c r="I69" s="23"/>
    </row>
    <row r="70" spans="3:9" ht="12.75">
      <c r="C70" s="40"/>
      <c r="D70" s="40"/>
      <c r="E70" s="3"/>
      <c r="F70" s="30"/>
      <c r="G70" s="30"/>
      <c r="H70" s="23"/>
      <c r="I70" s="23"/>
    </row>
    <row r="71" spans="3:9" ht="12.75">
      <c r="C71" s="40"/>
      <c r="D71" s="40"/>
      <c r="E71" s="3"/>
      <c r="F71" s="32"/>
      <c r="G71" s="32"/>
      <c r="H71" s="23"/>
      <c r="I71" s="23"/>
    </row>
    <row r="72" spans="3:9" ht="12.75">
      <c r="C72" s="40"/>
      <c r="D72" s="40"/>
      <c r="E72" s="3"/>
      <c r="F72" s="30"/>
      <c r="G72" s="30"/>
      <c r="H72" s="23"/>
      <c r="I72" s="23"/>
    </row>
    <row r="73" spans="1:9" ht="12.75">
      <c r="A73" s="21"/>
      <c r="B73" s="21"/>
      <c r="C73" s="42"/>
      <c r="D73" s="42"/>
      <c r="E73" s="23"/>
      <c r="F73" s="38"/>
      <c r="G73" s="38"/>
      <c r="H73" s="23"/>
      <c r="I73" s="23"/>
    </row>
    <row r="74" spans="3:9" ht="12.75">
      <c r="C74" s="43"/>
      <c r="D74" s="43"/>
      <c r="E74" s="3"/>
      <c r="H74" s="23"/>
      <c r="I74" s="23"/>
    </row>
    <row r="75" spans="3:9" ht="12.75">
      <c r="C75" s="44"/>
      <c r="D75" s="44"/>
      <c r="E75" s="3"/>
      <c r="H75" s="23"/>
      <c r="I75" s="23"/>
    </row>
    <row r="76" spans="3:9" ht="12.75">
      <c r="C76" s="43"/>
      <c r="D76" s="43"/>
      <c r="E76" s="3"/>
      <c r="H76" s="23"/>
      <c r="I76" s="23"/>
    </row>
    <row r="77" spans="3:9" ht="12.75">
      <c r="C77" s="43"/>
      <c r="D77" s="43"/>
      <c r="E77" s="3"/>
      <c r="H77" s="23"/>
      <c r="I77" s="23"/>
    </row>
    <row r="78" spans="3:9" ht="12.75">
      <c r="C78" s="43"/>
      <c r="D78" s="43"/>
      <c r="E78" s="3"/>
      <c r="H78" s="23"/>
      <c r="I78" s="23"/>
    </row>
    <row r="79" spans="3:9" ht="12.75">
      <c r="C79" s="43"/>
      <c r="D79" s="43"/>
      <c r="E79" s="3"/>
      <c r="H79" s="23"/>
      <c r="I79" s="23"/>
    </row>
    <row r="80" spans="3:9" ht="12.75">
      <c r="C80" s="43"/>
      <c r="D80" s="43"/>
      <c r="E80" s="3"/>
      <c r="H80" s="23"/>
      <c r="I80" s="23"/>
    </row>
    <row r="81" spans="3:9" ht="12.75">
      <c r="C81" s="43"/>
      <c r="D81" s="43"/>
      <c r="E81" s="3"/>
      <c r="H81" s="23"/>
      <c r="I81" s="23"/>
    </row>
    <row r="82" spans="3:9" ht="12.75">
      <c r="C82" s="43"/>
      <c r="D82" s="43"/>
      <c r="E82" s="3"/>
      <c r="H82" s="23"/>
      <c r="I82" s="23"/>
    </row>
    <row r="83" spans="3:9" ht="12.75">
      <c r="C83" s="43"/>
      <c r="D83" s="43"/>
      <c r="E83" s="3"/>
      <c r="H83" s="23"/>
      <c r="I83" s="23"/>
    </row>
  </sheetData>
  <sheetProtection password="CCBE" sheet="1" objects="1" scenarios="1"/>
  <mergeCells count="7">
    <mergeCell ref="B8:C8"/>
    <mergeCell ref="B9:C9"/>
    <mergeCell ref="B10:C10"/>
    <mergeCell ref="A2:F2"/>
    <mergeCell ref="A3:F3"/>
    <mergeCell ref="A6:F6"/>
    <mergeCell ref="A5:F5"/>
  </mergeCells>
  <printOptions/>
  <pageMargins left="0.76" right="0.24" top="1" bottom="1" header="0.5" footer="0.5"/>
  <pageSetup horizontalDpi="600" verticalDpi="600" orientation="portrait" paperSize="9" r:id="rId1"/>
  <headerFooter alignWithMargins="0">
    <oddFooter>&amp;C3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71"/>
  <sheetViews>
    <sheetView tabSelected="1" zoomScale="85" zoomScaleNormal="85" workbookViewId="0" topLeftCell="A28">
      <selection activeCell="B41" sqref="B41"/>
    </sheetView>
  </sheetViews>
  <sheetFormatPr defaultColWidth="9.140625" defaultRowHeight="12.75"/>
  <cols>
    <col min="1" max="1" width="48.7109375" style="8" customWidth="1"/>
    <col min="2" max="3" width="18.7109375" style="8" customWidth="1"/>
    <col min="4" max="4" width="3.28125" style="8" customWidth="1"/>
    <col min="5" max="8" width="17.57421875" style="43" customWidth="1"/>
    <col min="9" max="9" width="9.140625" style="43" customWidth="1"/>
    <col min="10" max="16384" width="9.140625" style="8" customWidth="1"/>
  </cols>
  <sheetData>
    <row r="2" spans="1:8" ht="12.75">
      <c r="A2" s="77" t="s">
        <v>0</v>
      </c>
      <c r="B2" s="77"/>
      <c r="C2" s="77"/>
      <c r="E2" s="2"/>
      <c r="F2" s="2"/>
      <c r="G2" s="2"/>
      <c r="H2" s="2"/>
    </row>
    <row r="3" spans="1:9" s="4" customFormat="1" ht="12.75">
      <c r="A3" s="82" t="s">
        <v>3</v>
      </c>
      <c r="B3" s="82"/>
      <c r="C3" s="82"/>
      <c r="E3" s="75"/>
      <c r="F3" s="75"/>
      <c r="G3" s="75"/>
      <c r="H3" s="75"/>
      <c r="I3" s="6"/>
    </row>
    <row r="4" spans="1:9" s="4" customFormat="1" ht="12">
      <c r="A4" s="7"/>
      <c r="E4" s="6"/>
      <c r="F4" s="6"/>
      <c r="G4" s="6"/>
      <c r="H4" s="6"/>
      <c r="I4" s="6"/>
    </row>
    <row r="5" spans="1:9" s="4" customFormat="1" ht="15.75">
      <c r="A5" s="81" t="s">
        <v>8</v>
      </c>
      <c r="B5" s="81"/>
      <c r="C5" s="81"/>
      <c r="E5" s="9"/>
      <c r="F5" s="9"/>
      <c r="G5" s="9"/>
      <c r="H5" s="9"/>
      <c r="I5" s="6"/>
    </row>
    <row r="6" spans="1:9" s="4" customFormat="1" ht="15.75">
      <c r="A6" s="80" t="s">
        <v>116</v>
      </c>
      <c r="B6" s="80"/>
      <c r="C6" s="80"/>
      <c r="E6" s="10"/>
      <c r="F6" s="10"/>
      <c r="G6" s="10"/>
      <c r="H6" s="10"/>
      <c r="I6" s="6"/>
    </row>
    <row r="7" spans="1:9" s="4" customFormat="1" ht="15.75">
      <c r="A7" s="69"/>
      <c r="B7" s="69"/>
      <c r="C7" s="69"/>
      <c r="E7" s="10"/>
      <c r="F7" s="10"/>
      <c r="G7" s="10"/>
      <c r="H7" s="10"/>
      <c r="I7" s="6"/>
    </row>
    <row r="8" spans="1:9" s="13" customFormat="1" ht="12.75">
      <c r="A8" s="11"/>
      <c r="B8" s="12" t="s">
        <v>120</v>
      </c>
      <c r="C8" s="12" t="s">
        <v>120</v>
      </c>
      <c r="E8" s="14"/>
      <c r="F8" s="14"/>
      <c r="G8" s="14"/>
      <c r="H8" s="14"/>
      <c r="I8" s="15"/>
    </row>
    <row r="9" spans="1:9" s="13" customFormat="1" ht="12.75">
      <c r="A9" s="11"/>
      <c r="B9" s="12" t="s">
        <v>9</v>
      </c>
      <c r="C9" s="12" t="s">
        <v>9</v>
      </c>
      <c r="E9" s="14"/>
      <c r="F9" s="14"/>
      <c r="G9" s="14"/>
      <c r="H9" s="14"/>
      <c r="I9" s="15"/>
    </row>
    <row r="10" spans="1:9" s="13" customFormat="1" ht="12.75">
      <c r="A10" s="11"/>
      <c r="B10" s="12" t="s">
        <v>105</v>
      </c>
      <c r="C10" s="12" t="s">
        <v>7</v>
      </c>
      <c r="E10" s="17"/>
      <c r="F10" s="17"/>
      <c r="G10" s="17"/>
      <c r="H10" s="17"/>
      <c r="I10" s="15"/>
    </row>
    <row r="11" spans="1:9" s="13" customFormat="1" ht="12.75">
      <c r="A11" s="11"/>
      <c r="B11" s="11"/>
      <c r="C11" s="11"/>
      <c r="E11" s="18"/>
      <c r="F11" s="18"/>
      <c r="G11" s="18"/>
      <c r="H11" s="18"/>
      <c r="I11" s="15"/>
    </row>
    <row r="12" spans="1:9" s="13" customFormat="1" ht="12.75">
      <c r="A12" s="11"/>
      <c r="B12" s="12" t="s">
        <v>1</v>
      </c>
      <c r="C12" s="12" t="s">
        <v>1</v>
      </c>
      <c r="E12" s="14"/>
      <c r="F12" s="14"/>
      <c r="G12" s="14"/>
      <c r="H12" s="14"/>
      <c r="I12" s="15"/>
    </row>
    <row r="13" spans="2:9" s="4" customFormat="1" ht="12">
      <c r="B13" s="19"/>
      <c r="C13" s="19"/>
      <c r="E13" s="20"/>
      <c r="F13" s="20"/>
      <c r="G13" s="20"/>
      <c r="H13" s="20"/>
      <c r="I13" s="6"/>
    </row>
    <row r="14" spans="1:9" s="4" customFormat="1" ht="12.75">
      <c r="A14" s="48" t="s">
        <v>15</v>
      </c>
      <c r="B14" s="19"/>
      <c r="C14" s="19"/>
      <c r="E14" s="20"/>
      <c r="F14" s="20"/>
      <c r="G14" s="20"/>
      <c r="H14" s="20"/>
      <c r="I14" s="6"/>
    </row>
    <row r="15" spans="1:9" s="4" customFormat="1" ht="12.75">
      <c r="A15" s="31" t="s">
        <v>10</v>
      </c>
      <c r="B15" s="23">
        <v>3094042</v>
      </c>
      <c r="C15" s="23">
        <v>3037544</v>
      </c>
      <c r="E15" s="23"/>
      <c r="F15" s="23"/>
      <c r="G15" s="23"/>
      <c r="H15" s="23"/>
      <c r="I15" s="6"/>
    </row>
    <row r="16" spans="1:9" s="4" customFormat="1" ht="12.75">
      <c r="A16" s="45" t="s">
        <v>11</v>
      </c>
      <c r="B16" s="46">
        <v>-2085729</v>
      </c>
      <c r="C16" s="46">
        <v>-2065479</v>
      </c>
      <c r="E16" s="23"/>
      <c r="F16" s="23"/>
      <c r="G16" s="23"/>
      <c r="H16" s="23"/>
      <c r="I16" s="6"/>
    </row>
    <row r="17" spans="1:9" s="4" customFormat="1" ht="12.75">
      <c r="A17" s="8" t="s">
        <v>12</v>
      </c>
      <c r="B17" s="23">
        <f>SUM(B15:B16)</f>
        <v>1008313</v>
      </c>
      <c r="C17" s="23">
        <f>SUM(C15:C16)</f>
        <v>972065</v>
      </c>
      <c r="E17" s="23"/>
      <c r="F17" s="23"/>
      <c r="G17" s="23"/>
      <c r="H17" s="23"/>
      <c r="I17" s="6"/>
    </row>
    <row r="18" spans="1:9" s="4" customFormat="1" ht="12.75">
      <c r="A18" s="8" t="s">
        <v>13</v>
      </c>
      <c r="B18" s="46">
        <v>-292797</v>
      </c>
      <c r="C18" s="46">
        <v>-370941</v>
      </c>
      <c r="E18" s="23"/>
      <c r="F18" s="23"/>
      <c r="G18" s="23"/>
      <c r="H18" s="23"/>
      <c r="I18" s="6"/>
    </row>
    <row r="19" spans="1:9" s="4" customFormat="1" ht="12.75">
      <c r="A19" s="8" t="s">
        <v>14</v>
      </c>
      <c r="B19" s="47">
        <f>SUM(B17:B18)</f>
        <v>715516</v>
      </c>
      <c r="C19" s="47">
        <f>SUM(C17:C18)</f>
        <v>601124</v>
      </c>
      <c r="E19" s="23"/>
      <c r="F19" s="23"/>
      <c r="G19" s="23"/>
      <c r="H19" s="23"/>
      <c r="I19" s="6"/>
    </row>
    <row r="20" spans="2:9" s="25" customFormat="1" ht="12.75">
      <c r="B20" s="27"/>
      <c r="C20" s="27"/>
      <c r="E20" s="27"/>
      <c r="F20" s="27"/>
      <c r="G20" s="23"/>
      <c r="H20" s="23"/>
      <c r="I20" s="28"/>
    </row>
    <row r="21" spans="1:8" ht="12.75">
      <c r="A21" s="48" t="s">
        <v>16</v>
      </c>
      <c r="B21" s="40"/>
      <c r="C21" s="40"/>
      <c r="E21" s="40"/>
      <c r="F21" s="40"/>
      <c r="G21" s="23"/>
      <c r="H21" s="23"/>
    </row>
    <row r="22" spans="1:8" ht="12.75">
      <c r="A22" s="21" t="s">
        <v>48</v>
      </c>
      <c r="B22" s="23"/>
      <c r="C22" s="23"/>
      <c r="E22" s="23"/>
      <c r="F22" s="23"/>
      <c r="G22" s="23"/>
      <c r="H22" s="23"/>
    </row>
    <row r="23" spans="1:8" ht="12.75">
      <c r="A23" s="31" t="s">
        <v>68</v>
      </c>
      <c r="B23" s="23">
        <v>-37266</v>
      </c>
      <c r="C23" s="23">
        <v>-115268</v>
      </c>
      <c r="E23" s="23"/>
      <c r="F23" s="23"/>
      <c r="G23" s="23"/>
      <c r="H23" s="23"/>
    </row>
    <row r="24" spans="1:8" ht="12.75">
      <c r="A24" s="21" t="s">
        <v>69</v>
      </c>
      <c r="B24" s="23">
        <v>8620</v>
      </c>
      <c r="C24" s="23">
        <v>6463</v>
      </c>
      <c r="E24" s="23"/>
      <c r="F24" s="23"/>
      <c r="G24" s="23"/>
      <c r="H24" s="23"/>
    </row>
    <row r="25" spans="1:8" ht="12.75">
      <c r="A25" s="31" t="s">
        <v>18</v>
      </c>
      <c r="B25" s="23">
        <v>880</v>
      </c>
      <c r="C25" s="23">
        <v>1100</v>
      </c>
      <c r="E25" s="23"/>
      <c r="F25" s="23"/>
      <c r="G25" s="23"/>
      <c r="H25" s="23"/>
    </row>
    <row r="26" spans="1:8" ht="12.75">
      <c r="A26" s="31" t="s">
        <v>62</v>
      </c>
      <c r="B26" s="23">
        <v>170000</v>
      </c>
      <c r="C26" s="23">
        <v>66200</v>
      </c>
      <c r="E26" s="23"/>
      <c r="F26" s="23"/>
      <c r="G26" s="23"/>
      <c r="H26" s="23"/>
    </row>
    <row r="27" spans="1:8" ht="12.75">
      <c r="A27" s="31" t="s">
        <v>17</v>
      </c>
      <c r="B27" s="23">
        <v>-167303</v>
      </c>
      <c r="C27" s="23">
        <v>-68955</v>
      </c>
      <c r="E27" s="23"/>
      <c r="F27" s="23"/>
      <c r="G27" s="23"/>
      <c r="H27" s="23"/>
    </row>
    <row r="28" spans="1:8" ht="12.75">
      <c r="A28" s="31" t="s">
        <v>63</v>
      </c>
      <c r="B28" s="23">
        <v>6600</v>
      </c>
      <c r="C28" s="23">
        <v>13754</v>
      </c>
      <c r="E28" s="23"/>
      <c r="F28" s="23"/>
      <c r="G28" s="23"/>
      <c r="H28" s="23"/>
    </row>
    <row r="29" spans="1:8" ht="12.75">
      <c r="A29" s="31" t="s">
        <v>64</v>
      </c>
      <c r="B29" s="23">
        <v>276</v>
      </c>
      <c r="C29" s="23">
        <v>230</v>
      </c>
      <c r="E29" s="23"/>
      <c r="F29" s="23"/>
      <c r="G29" s="23"/>
      <c r="H29" s="23"/>
    </row>
    <row r="30" spans="1:8" ht="12.75" hidden="1">
      <c r="A30" s="21" t="s">
        <v>65</v>
      </c>
      <c r="B30" s="23">
        <v>0</v>
      </c>
      <c r="C30" s="23">
        <v>0</v>
      </c>
      <c r="E30" s="23"/>
      <c r="F30" s="23"/>
      <c r="G30" s="23"/>
      <c r="H30" s="23"/>
    </row>
    <row r="31" spans="1:8" ht="12.75">
      <c r="A31" s="31" t="s">
        <v>19</v>
      </c>
      <c r="B31" s="47">
        <f>SUM(B23:B30)</f>
        <v>-18193</v>
      </c>
      <c r="C31" s="47">
        <f>SUM(C22:C30)</f>
        <v>-96476</v>
      </c>
      <c r="E31" s="23"/>
      <c r="F31" s="23"/>
      <c r="G31" s="23"/>
      <c r="H31" s="23"/>
    </row>
    <row r="32" spans="1:8" ht="12.75">
      <c r="A32" s="21"/>
      <c r="B32" s="23"/>
      <c r="C32" s="23"/>
      <c r="E32" s="23"/>
      <c r="F32" s="23"/>
      <c r="G32" s="23"/>
      <c r="H32" s="23"/>
    </row>
    <row r="33" spans="1:8" ht="12.75">
      <c r="A33" s="48" t="s">
        <v>20</v>
      </c>
      <c r="B33" s="40"/>
      <c r="C33" s="40"/>
      <c r="E33" s="40"/>
      <c r="F33" s="40"/>
      <c r="G33" s="23"/>
      <c r="H33" s="23"/>
    </row>
    <row r="34" spans="1:8" ht="12.75">
      <c r="A34" s="31" t="s">
        <v>21</v>
      </c>
      <c r="B34" s="23">
        <v>-573572</v>
      </c>
      <c r="C34" s="23">
        <v>-662429</v>
      </c>
      <c r="E34" s="23"/>
      <c r="F34" s="23"/>
      <c r="G34" s="23"/>
      <c r="H34" s="23"/>
    </row>
    <row r="35" spans="1:8" ht="12.75">
      <c r="A35" s="31" t="s">
        <v>22</v>
      </c>
      <c r="B35" s="23">
        <v>-57316</v>
      </c>
      <c r="C35" s="23">
        <v>-56870</v>
      </c>
      <c r="E35" s="23"/>
      <c r="F35" s="23"/>
      <c r="G35" s="23"/>
      <c r="H35" s="23"/>
    </row>
    <row r="36" spans="1:8" ht="12.75">
      <c r="A36" s="21" t="s">
        <v>23</v>
      </c>
      <c r="B36" s="47">
        <f>SUM(B34:B35)</f>
        <v>-630888</v>
      </c>
      <c r="C36" s="47">
        <f>SUM(C34:C35)</f>
        <v>-719299</v>
      </c>
      <c r="E36" s="23"/>
      <c r="F36" s="23"/>
      <c r="G36" s="23"/>
      <c r="H36" s="23"/>
    </row>
    <row r="37" spans="1:8" ht="12.75">
      <c r="A37" s="21"/>
      <c r="B37" s="23"/>
      <c r="C37" s="23"/>
      <c r="E37" s="23"/>
      <c r="F37" s="23"/>
      <c r="G37" s="23"/>
      <c r="H37" s="23"/>
    </row>
    <row r="38" spans="1:8" ht="12.75">
      <c r="A38" s="21"/>
      <c r="B38" s="23"/>
      <c r="C38" s="23"/>
      <c r="E38" s="23"/>
      <c r="F38" s="23"/>
      <c r="G38" s="23"/>
      <c r="H38" s="23"/>
    </row>
    <row r="39" spans="1:8" ht="12.75">
      <c r="A39" s="48" t="s">
        <v>117</v>
      </c>
      <c r="B39" s="23">
        <f>B19+B31+B36</f>
        <v>66435</v>
      </c>
      <c r="C39" s="23">
        <f>C19+C31+C36</f>
        <v>-214651</v>
      </c>
      <c r="E39" s="23"/>
      <c r="F39" s="23"/>
      <c r="G39" s="23"/>
      <c r="H39" s="23"/>
    </row>
    <row r="40" spans="1:8" ht="12.75">
      <c r="A40" s="48" t="s">
        <v>24</v>
      </c>
      <c r="B40" s="40">
        <f>'BS'!D27</f>
        <v>113041</v>
      </c>
      <c r="C40" s="40">
        <v>327692</v>
      </c>
      <c r="E40" s="40"/>
      <c r="F40" s="40"/>
      <c r="G40" s="23"/>
      <c r="H40" s="23"/>
    </row>
    <row r="41" spans="1:8" ht="13.5" thickBot="1">
      <c r="A41" s="48" t="s">
        <v>118</v>
      </c>
      <c r="B41" s="49">
        <f>SUM(B39:B40)</f>
        <v>179476</v>
      </c>
      <c r="C41" s="49">
        <f>SUM(C39:C40)</f>
        <v>113041</v>
      </c>
      <c r="E41" s="40"/>
      <c r="F41" s="40"/>
      <c r="G41" s="23"/>
      <c r="H41" s="23"/>
    </row>
    <row r="42" spans="2:8" ht="13.5" thickTop="1">
      <c r="B42" s="40"/>
      <c r="C42" s="40"/>
      <c r="E42" s="40"/>
      <c r="F42" s="40"/>
      <c r="G42" s="23"/>
      <c r="H42" s="23"/>
    </row>
    <row r="43" spans="2:8" ht="12.75">
      <c r="B43" s="40"/>
      <c r="C43" s="40"/>
      <c r="E43" s="40"/>
      <c r="F43" s="40"/>
      <c r="G43" s="23"/>
      <c r="H43" s="23"/>
    </row>
    <row r="44" spans="2:8" ht="12.75">
      <c r="B44" s="40"/>
      <c r="C44" s="40"/>
      <c r="E44" s="40"/>
      <c r="F44" s="40"/>
      <c r="G44" s="23"/>
      <c r="H44" s="23"/>
    </row>
    <row r="45" spans="1:8" ht="12.75">
      <c r="A45" s="48" t="s">
        <v>81</v>
      </c>
      <c r="B45" s="40"/>
      <c r="C45" s="40"/>
      <c r="E45" s="40"/>
      <c r="F45" s="40"/>
      <c r="G45" s="23"/>
      <c r="H45" s="23"/>
    </row>
    <row r="46" spans="1:8" ht="12.75">
      <c r="A46" s="48" t="s">
        <v>82</v>
      </c>
      <c r="B46" s="40"/>
      <c r="C46" s="40"/>
      <c r="E46" s="40"/>
      <c r="F46" s="40"/>
      <c r="G46" s="23"/>
      <c r="H46" s="23"/>
    </row>
    <row r="47" spans="2:8" ht="12.75">
      <c r="B47" s="23"/>
      <c r="C47" s="23"/>
      <c r="E47" s="23"/>
      <c r="F47" s="23"/>
      <c r="G47" s="23"/>
      <c r="H47" s="23"/>
    </row>
    <row r="48" spans="2:8" ht="12.75">
      <c r="B48" s="23"/>
      <c r="C48" s="23"/>
      <c r="E48" s="23"/>
      <c r="F48" s="23"/>
      <c r="G48" s="23"/>
      <c r="H48" s="23"/>
    </row>
    <row r="49" spans="2:8" ht="12.75">
      <c r="B49" s="23"/>
      <c r="C49" s="23"/>
      <c r="E49" s="23"/>
      <c r="F49" s="23"/>
      <c r="G49" s="23"/>
      <c r="H49" s="23"/>
    </row>
    <row r="50" spans="2:8" ht="12.75">
      <c r="B50" s="23"/>
      <c r="C50" s="23"/>
      <c r="E50" s="23"/>
      <c r="F50" s="23"/>
      <c r="G50" s="23"/>
      <c r="H50" s="23"/>
    </row>
    <row r="51" spans="2:8" ht="12.75">
      <c r="B51" s="41"/>
      <c r="C51" s="41"/>
      <c r="E51" s="41"/>
      <c r="F51" s="41"/>
      <c r="G51" s="23"/>
      <c r="H51" s="23"/>
    </row>
    <row r="52" spans="2:8" ht="12.75">
      <c r="B52" s="41"/>
      <c r="C52" s="41"/>
      <c r="E52" s="41"/>
      <c r="F52" s="41"/>
      <c r="G52" s="23"/>
      <c r="H52" s="23"/>
    </row>
    <row r="53" spans="1:8" ht="12.75">
      <c r="A53" s="21"/>
      <c r="B53" s="23"/>
      <c r="C53" s="23"/>
      <c r="E53" s="23"/>
      <c r="F53" s="23"/>
      <c r="G53" s="23"/>
      <c r="H53" s="23"/>
    </row>
    <row r="54" spans="2:8" ht="12.75">
      <c r="B54" s="41"/>
      <c r="C54" s="41"/>
      <c r="E54" s="41"/>
      <c r="F54" s="41"/>
      <c r="G54" s="23"/>
      <c r="H54" s="23"/>
    </row>
    <row r="55" spans="2:8" ht="12.75">
      <c r="B55" s="23"/>
      <c r="C55" s="23"/>
      <c r="E55" s="23"/>
      <c r="F55" s="23"/>
      <c r="G55" s="23"/>
      <c r="H55" s="23"/>
    </row>
    <row r="56" spans="2:8" ht="12.75">
      <c r="B56" s="41"/>
      <c r="C56" s="41"/>
      <c r="E56" s="41"/>
      <c r="F56" s="41"/>
      <c r="G56" s="23"/>
      <c r="H56" s="23"/>
    </row>
    <row r="57" spans="2:8" ht="12.75">
      <c r="B57" s="23"/>
      <c r="C57" s="23"/>
      <c r="E57" s="23"/>
      <c r="F57" s="23"/>
      <c r="G57" s="23"/>
      <c r="H57" s="23"/>
    </row>
    <row r="58" spans="2:8" ht="12.75">
      <c r="B58" s="40"/>
      <c r="C58" s="40"/>
      <c r="E58" s="40"/>
      <c r="F58" s="40"/>
      <c r="G58" s="23"/>
      <c r="H58" s="23"/>
    </row>
    <row r="59" spans="2:8" ht="12.75">
      <c r="B59" s="40"/>
      <c r="C59" s="40"/>
      <c r="E59" s="40"/>
      <c r="F59" s="40"/>
      <c r="G59" s="23"/>
      <c r="H59" s="23"/>
    </row>
    <row r="60" spans="2:8" ht="12.75">
      <c r="B60" s="40"/>
      <c r="C60" s="40"/>
      <c r="E60" s="40"/>
      <c r="F60" s="40"/>
      <c r="G60" s="23"/>
      <c r="H60" s="23"/>
    </row>
    <row r="61" spans="1:8" ht="12.75">
      <c r="A61" s="21"/>
      <c r="B61" s="42"/>
      <c r="C61" s="42"/>
      <c r="D61" s="22"/>
      <c r="E61" s="42"/>
      <c r="F61" s="42"/>
      <c r="G61" s="23"/>
      <c r="H61" s="23"/>
    </row>
    <row r="62" spans="2:8" ht="12.75">
      <c r="B62" s="43"/>
      <c r="C62" s="43"/>
      <c r="G62" s="23"/>
      <c r="H62" s="23"/>
    </row>
    <row r="63" spans="2:8" ht="12.75">
      <c r="B63" s="44"/>
      <c r="C63" s="44"/>
      <c r="G63" s="23"/>
      <c r="H63" s="23"/>
    </row>
    <row r="64" spans="2:8" ht="12.75">
      <c r="B64" s="43"/>
      <c r="C64" s="43"/>
      <c r="G64" s="23"/>
      <c r="H64" s="23"/>
    </row>
    <row r="65" spans="2:8" ht="12.75">
      <c r="B65" s="43"/>
      <c r="C65" s="43"/>
      <c r="G65" s="23"/>
      <c r="H65" s="23"/>
    </row>
    <row r="66" spans="2:8" ht="12.75">
      <c r="B66" s="43"/>
      <c r="C66" s="43"/>
      <c r="G66" s="23"/>
      <c r="H66" s="23"/>
    </row>
    <row r="67" spans="2:8" ht="12.75">
      <c r="B67" s="43"/>
      <c r="C67" s="43"/>
      <c r="G67" s="23"/>
      <c r="H67" s="23"/>
    </row>
    <row r="68" spans="2:8" ht="12.75">
      <c r="B68" s="43"/>
      <c r="C68" s="43"/>
      <c r="G68" s="23"/>
      <c r="H68" s="23"/>
    </row>
    <row r="69" spans="2:8" ht="12.75">
      <c r="B69" s="43"/>
      <c r="C69" s="43"/>
      <c r="G69" s="23"/>
      <c r="H69" s="23"/>
    </row>
    <row r="70" spans="2:8" ht="12.75">
      <c r="B70" s="43"/>
      <c r="C70" s="43"/>
      <c r="G70" s="23"/>
      <c r="H70" s="23"/>
    </row>
    <row r="71" spans="2:8" ht="12.75">
      <c r="B71" s="43"/>
      <c r="C71" s="43"/>
      <c r="G71" s="23"/>
      <c r="H71" s="23"/>
    </row>
  </sheetData>
  <sheetProtection password="CCBE" sheet="1" objects="1" scenarios="1"/>
  <mergeCells count="4">
    <mergeCell ref="A2:C2"/>
    <mergeCell ref="A3:C3"/>
    <mergeCell ref="A6:C6"/>
    <mergeCell ref="A5:C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Chen_Lean_Poh</cp:lastModifiedBy>
  <cp:lastPrinted>2003-02-10T08:25:38Z</cp:lastPrinted>
  <dcterms:created xsi:type="dcterms:W3CDTF">2000-02-03T01:25:19Z</dcterms:created>
  <dcterms:modified xsi:type="dcterms:W3CDTF">2003-02-21T09:20:26Z</dcterms:modified>
  <cp:category/>
  <cp:version/>
  <cp:contentType/>
  <cp:contentStatus/>
</cp:coreProperties>
</file>